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2415" yWindow="3675" windowWidth="19320" windowHeight="12120" firstSheet="4" activeTab="12"/>
  </bookViews>
  <sheets>
    <sheet name="Controls" sheetId="2" r:id="rId1"/>
    <sheet name="Forecast Attributes" sheetId="6" r:id="rId2"/>
    <sheet name="Ratings" sheetId="7" r:id="rId3"/>
    <sheet name="Attributes" sheetId="8" r:id="rId4"/>
    <sheet name="Movies" sheetId="9" r:id="rId5"/>
    <sheet name="Regression" sheetId="10" r:id="rId6"/>
    <sheet name="Minitab 1" sheetId="14" r:id="rId7"/>
    <sheet name="Minitab 2" sheetId="13" r:id="rId8"/>
    <sheet name="Minitab 3" sheetId="15" r:id="rId9"/>
    <sheet name="Minitab 4" sheetId="17" r:id="rId10"/>
    <sheet name="Regression Test" sheetId="16" r:id="rId11"/>
    <sheet name="Rankings" sheetId="23" r:id="rId12"/>
    <sheet name="Optimization - ID" sheetId="18" r:id="rId13"/>
    <sheet name="Optimization - SC" sheetId="21" r:id="rId14"/>
    <sheet name="Optimization - US" sheetId="22" r:id="rId15"/>
    <sheet name="Optimization - PR" sheetId="24" r:id="rId16"/>
    <sheet name="Optimization - 28" sheetId="25" r:id="rId17"/>
  </sheets>
  <definedNames>
    <definedName name="Ratings" localSheetId="8">#REF!</definedName>
    <definedName name="Ratings" localSheetId="9">#REF!</definedName>
    <definedName name="Ratings">Ratings!$A$1:$AF$103</definedName>
    <definedName name="solver_adj" localSheetId="16" hidden="1">'Optimization - 28'!$B$8:$T$8</definedName>
    <definedName name="solver_adj" localSheetId="12" hidden="1">'Optimization - ID'!$B$8:$T$8</definedName>
    <definedName name="solver_adj" localSheetId="15" hidden="1">'Optimization - PR'!$B$8:$T$8</definedName>
    <definedName name="solver_adj" localSheetId="13" hidden="1">'Optimization - SC'!$B$8:$T$8</definedName>
    <definedName name="solver_adj" localSheetId="14" hidden="1">'Optimization - US'!$B$8:$T$8</definedName>
    <definedName name="solver_cvg" localSheetId="3" hidden="1">0.0001</definedName>
    <definedName name="solver_cvg" localSheetId="16" hidden="1">0.0001</definedName>
    <definedName name="solver_cvg" localSheetId="12" hidden="1">0.0001</definedName>
    <definedName name="solver_cvg" localSheetId="15" hidden="1">0.0001</definedName>
    <definedName name="solver_cvg" localSheetId="13" hidden="1">0.0001</definedName>
    <definedName name="solver_cvg" localSheetId="14" hidden="1">0.0001</definedName>
    <definedName name="solver_drv" localSheetId="3" hidden="1">1</definedName>
    <definedName name="solver_drv" localSheetId="16" hidden="1">1</definedName>
    <definedName name="solver_drv" localSheetId="12" hidden="1">1</definedName>
    <definedName name="solver_drv" localSheetId="15" hidden="1">1</definedName>
    <definedName name="solver_drv" localSheetId="13" hidden="1">1</definedName>
    <definedName name="solver_drv" localSheetId="14" hidden="1">1</definedName>
    <definedName name="solver_est" localSheetId="3" hidden="1">1</definedName>
    <definedName name="solver_est" localSheetId="16" hidden="1">1</definedName>
    <definedName name="solver_est" localSheetId="12" hidden="1">1</definedName>
    <definedName name="solver_est" localSheetId="15" hidden="1">1</definedName>
    <definedName name="solver_est" localSheetId="13" hidden="1">1</definedName>
    <definedName name="solver_est" localSheetId="14" hidden="1">1</definedName>
    <definedName name="solver_itr" localSheetId="3" hidden="1">100</definedName>
    <definedName name="solver_itr" localSheetId="16" hidden="1">100</definedName>
    <definedName name="solver_itr" localSheetId="12" hidden="1">100</definedName>
    <definedName name="solver_itr" localSheetId="15" hidden="1">100</definedName>
    <definedName name="solver_itr" localSheetId="13" hidden="1">100</definedName>
    <definedName name="solver_itr" localSheetId="14" hidden="1">100</definedName>
    <definedName name="solver_lhs1" localSheetId="12" hidden="1">'Optimization - ID'!$H$11:$H$40</definedName>
    <definedName name="solver_lin" localSheetId="3" hidden="1">2</definedName>
    <definedName name="solver_lin" localSheetId="16" hidden="1">2</definedName>
    <definedName name="solver_lin" localSheetId="12" hidden="1">2</definedName>
    <definedName name="solver_lin" localSheetId="15" hidden="1">2</definedName>
    <definedName name="solver_lin" localSheetId="13" hidden="1">2</definedName>
    <definedName name="solver_lin" localSheetId="14" hidden="1">2</definedName>
    <definedName name="solver_neg" localSheetId="3" hidden="1">2</definedName>
    <definedName name="solver_neg" localSheetId="16" hidden="1">2</definedName>
    <definedName name="solver_neg" localSheetId="12" hidden="1">2</definedName>
    <definedName name="solver_neg" localSheetId="15" hidden="1">2</definedName>
    <definedName name="solver_neg" localSheetId="13" hidden="1">2</definedName>
    <definedName name="solver_neg" localSheetId="14" hidden="1">2</definedName>
    <definedName name="solver_num" localSheetId="3" hidden="1">0</definedName>
    <definedName name="solver_num" localSheetId="16" hidden="1">0</definedName>
    <definedName name="solver_num" localSheetId="12" hidden="1">1</definedName>
    <definedName name="solver_num" localSheetId="15" hidden="1">0</definedName>
    <definedName name="solver_num" localSheetId="13" hidden="1">0</definedName>
    <definedName name="solver_num" localSheetId="14" hidden="1">0</definedName>
    <definedName name="solver_nwt" localSheetId="3" hidden="1">1</definedName>
    <definedName name="solver_nwt" localSheetId="16" hidden="1">1</definedName>
    <definedName name="solver_nwt" localSheetId="12" hidden="1">1</definedName>
    <definedName name="solver_nwt" localSheetId="15" hidden="1">1</definedName>
    <definedName name="solver_nwt" localSheetId="13" hidden="1">1</definedName>
    <definedName name="solver_nwt" localSheetId="14" hidden="1">1</definedName>
    <definedName name="solver_opt" localSheetId="3" hidden="1">Attributes!$A$12</definedName>
    <definedName name="solver_opt" localSheetId="16" hidden="1">'Optimization - 28'!$H$2</definedName>
    <definedName name="solver_opt" localSheetId="12" hidden="1">'Optimization - ID'!$H$2</definedName>
    <definedName name="solver_opt" localSheetId="15" hidden="1">'Optimization - PR'!$H$2</definedName>
    <definedName name="solver_opt" localSheetId="13" hidden="1">'Optimization - SC'!$H$2</definedName>
    <definedName name="solver_opt" localSheetId="14" hidden="1">'Optimization - US'!$H$2</definedName>
    <definedName name="solver_pre" localSheetId="3" hidden="1">0.000001</definedName>
    <definedName name="solver_pre" localSheetId="16" hidden="1">0.000001</definedName>
    <definedName name="solver_pre" localSheetId="12" hidden="1">0.000001</definedName>
    <definedName name="solver_pre" localSheetId="15" hidden="1">0.000001</definedName>
    <definedName name="solver_pre" localSheetId="13" hidden="1">0.000001</definedName>
    <definedName name="solver_pre" localSheetId="14" hidden="1">0.000001</definedName>
    <definedName name="solver_rel1" localSheetId="12" hidden="1">1</definedName>
    <definedName name="solver_rhs1" localSheetId="12" hidden="1">5</definedName>
    <definedName name="solver_scl" localSheetId="3" hidden="1">2</definedName>
    <definedName name="solver_scl" localSheetId="16" hidden="1">2</definedName>
    <definedName name="solver_scl" localSheetId="12" hidden="1">2</definedName>
    <definedName name="solver_scl" localSheetId="15" hidden="1">2</definedName>
    <definedName name="solver_scl" localSheetId="13" hidden="1">2</definedName>
    <definedName name="solver_scl" localSheetId="14" hidden="1">2</definedName>
    <definedName name="solver_sho" localSheetId="3" hidden="1">2</definedName>
    <definedName name="solver_sho" localSheetId="16" hidden="1">2</definedName>
    <definedName name="solver_sho" localSheetId="12" hidden="1">2</definedName>
    <definedName name="solver_sho" localSheetId="15" hidden="1">2</definedName>
    <definedName name="solver_sho" localSheetId="13" hidden="1">2</definedName>
    <definedName name="solver_sho" localSheetId="14" hidden="1">2</definedName>
    <definedName name="solver_tim" localSheetId="3" hidden="1">100</definedName>
    <definedName name="solver_tim" localSheetId="16" hidden="1">100</definedName>
    <definedName name="solver_tim" localSheetId="12" hidden="1">100</definedName>
    <definedName name="solver_tim" localSheetId="15" hidden="1">100</definedName>
    <definedName name="solver_tim" localSheetId="13" hidden="1">100</definedName>
    <definedName name="solver_tim" localSheetId="14" hidden="1">100</definedName>
    <definedName name="solver_tol" localSheetId="3" hidden="1">0.05</definedName>
    <definedName name="solver_tol" localSheetId="16" hidden="1">0.05</definedName>
    <definedName name="solver_tol" localSheetId="12" hidden="1">0.05</definedName>
    <definedName name="solver_tol" localSheetId="15" hidden="1">0.05</definedName>
    <definedName name="solver_tol" localSheetId="13" hidden="1">0.05</definedName>
    <definedName name="solver_tol" localSheetId="14" hidden="1">0.05</definedName>
    <definedName name="solver_typ" localSheetId="3" hidden="1">1</definedName>
    <definedName name="solver_typ" localSheetId="16" hidden="1">2</definedName>
    <definedName name="solver_typ" localSheetId="12" hidden="1">2</definedName>
    <definedName name="solver_typ" localSheetId="15" hidden="1">2</definedName>
    <definedName name="solver_typ" localSheetId="13" hidden="1">2</definedName>
    <definedName name="solver_typ" localSheetId="14" hidden="1">2</definedName>
    <definedName name="solver_val" localSheetId="3" hidden="1">0</definedName>
    <definedName name="solver_val" localSheetId="16" hidden="1">0</definedName>
    <definedName name="solver_val" localSheetId="12" hidden="1">0</definedName>
    <definedName name="solver_val" localSheetId="15" hidden="1">0</definedName>
    <definedName name="solver_val" localSheetId="13" hidden="1">0</definedName>
    <definedName name="solver_val" localSheetId="14" hidden="1">0</definedName>
  </definedNames>
  <calcPr calcId="125725"/>
  <extLst>
    <ext xmlns:mx="http://schemas.microsoft.com/office/mac/excel/2008/main" uri="http://schemas.microsoft.com/office/mac/excel/2008/main">
      <mx:ArchID Flags="2"/>
    </ext>
  </extLst>
</workbook>
</file>

<file path=xl/calcChain.xml><?xml version="1.0" encoding="utf-8"?>
<calcChain xmlns="http://schemas.openxmlformats.org/spreadsheetml/2006/main">
  <c r="H36" i="23"/>
  <c r="I36"/>
  <c r="J36"/>
  <c r="K36"/>
  <c r="L36"/>
  <c r="H37"/>
  <c r="I37"/>
  <c r="J37"/>
  <c r="K37"/>
  <c r="L37"/>
  <c r="H38"/>
  <c r="I38"/>
  <c r="J38"/>
  <c r="K38"/>
  <c r="L38"/>
  <c r="H39"/>
  <c r="I39"/>
  <c r="J39"/>
  <c r="K39"/>
  <c r="L39"/>
  <c r="H40"/>
  <c r="I40"/>
  <c r="J40"/>
  <c r="K40"/>
  <c r="L40"/>
  <c r="H41"/>
  <c r="I41"/>
  <c r="J41"/>
  <c r="K41"/>
  <c r="L41"/>
  <c r="H42"/>
  <c r="I42"/>
  <c r="J42"/>
  <c r="K42"/>
  <c r="L42"/>
  <c r="H43"/>
  <c r="I43"/>
  <c r="J43"/>
  <c r="K43"/>
  <c r="L43"/>
  <c r="H44"/>
  <c r="I44"/>
  <c r="J44"/>
  <c r="K44"/>
  <c r="L44"/>
  <c r="H45"/>
  <c r="I45"/>
  <c r="J45"/>
  <c r="K45"/>
  <c r="L45"/>
  <c r="H46"/>
  <c r="I46"/>
  <c r="J46"/>
  <c r="K46"/>
  <c r="L46"/>
  <c r="H47"/>
  <c r="I47"/>
  <c r="J47"/>
  <c r="K47"/>
  <c r="L47"/>
  <c r="H48"/>
  <c r="I48"/>
  <c r="J48"/>
  <c r="K48"/>
  <c r="L48"/>
  <c r="H49"/>
  <c r="I49"/>
  <c r="J49"/>
  <c r="K49"/>
  <c r="L49"/>
  <c r="H50"/>
  <c r="I50"/>
  <c r="J50"/>
  <c r="K50"/>
  <c r="L50"/>
  <c r="H51"/>
  <c r="I51"/>
  <c r="J51"/>
  <c r="K51"/>
  <c r="L51"/>
  <c r="H52"/>
  <c r="I52"/>
  <c r="J52"/>
  <c r="K52"/>
  <c r="L52"/>
  <c r="H53"/>
  <c r="I53"/>
  <c r="J53"/>
  <c r="K53"/>
  <c r="L53"/>
  <c r="H54"/>
  <c r="I54"/>
  <c r="J54"/>
  <c r="K54"/>
  <c r="L54"/>
  <c r="H55"/>
  <c r="I55"/>
  <c r="J55"/>
  <c r="K55"/>
  <c r="L55"/>
  <c r="H56"/>
  <c r="I56"/>
  <c r="J56"/>
  <c r="K56"/>
  <c r="L56"/>
  <c r="H57"/>
  <c r="I57"/>
  <c r="J57"/>
  <c r="K57"/>
  <c r="L57"/>
  <c r="H58"/>
  <c r="I58"/>
  <c r="J58"/>
  <c r="K58"/>
  <c r="L58"/>
  <c r="H59"/>
  <c r="I59"/>
  <c r="J59"/>
  <c r="K59"/>
  <c r="L59"/>
  <c r="H60"/>
  <c r="I60"/>
  <c r="J60"/>
  <c r="K60"/>
  <c r="L60"/>
  <c r="H61"/>
  <c r="I61"/>
  <c r="J61"/>
  <c r="K61"/>
  <c r="L61"/>
  <c r="H62"/>
  <c r="I62"/>
  <c r="J62"/>
  <c r="K62"/>
  <c r="L62"/>
  <c r="H63"/>
  <c r="I63"/>
  <c r="J63"/>
  <c r="K63"/>
  <c r="L63"/>
  <c r="H64"/>
  <c r="I64"/>
  <c r="J64"/>
  <c r="K64"/>
  <c r="L64"/>
  <c r="I35"/>
  <c r="J35"/>
  <c r="K35"/>
  <c r="L35"/>
  <c r="H35"/>
  <c r="F4"/>
  <c r="G4"/>
  <c r="F5"/>
  <c r="G5"/>
  <c r="F6"/>
  <c r="G6"/>
  <c r="F7"/>
  <c r="G7"/>
  <c r="F8"/>
  <c r="G8"/>
  <c r="F9"/>
  <c r="G9"/>
  <c r="F10"/>
  <c r="G10"/>
  <c r="F11"/>
  <c r="G11"/>
  <c r="F12"/>
  <c r="G12"/>
  <c r="F13"/>
  <c r="G13"/>
  <c r="F14"/>
  <c r="G14"/>
  <c r="F15"/>
  <c r="G15"/>
  <c r="F16"/>
  <c r="G16"/>
  <c r="F17"/>
  <c r="G17"/>
  <c r="F18"/>
  <c r="G18"/>
  <c r="F19"/>
  <c r="G19"/>
  <c r="F20"/>
  <c r="G20"/>
  <c r="F21"/>
  <c r="G21"/>
  <c r="F22"/>
  <c r="G22"/>
  <c r="F23"/>
  <c r="G23"/>
  <c r="F24"/>
  <c r="G24"/>
  <c r="F25"/>
  <c r="G25"/>
  <c r="F26"/>
  <c r="G26"/>
  <c r="F27"/>
  <c r="G27"/>
  <c r="F28"/>
  <c r="G28"/>
  <c r="F29"/>
  <c r="G29"/>
  <c r="F30"/>
  <c r="G30"/>
  <c r="F31"/>
  <c r="G31"/>
  <c r="F32"/>
  <c r="G32"/>
  <c r="G3"/>
  <c r="F3"/>
  <c r="H40" i="25"/>
  <c r="I40" s="1"/>
  <c r="D40"/>
  <c r="E40" s="1"/>
  <c r="H39"/>
  <c r="I39" s="1"/>
  <c r="D39"/>
  <c r="E39" s="1"/>
  <c r="H38"/>
  <c r="I38" s="1"/>
  <c r="D38"/>
  <c r="E38" s="1"/>
  <c r="H37"/>
  <c r="I37" s="1"/>
  <c r="D37"/>
  <c r="E37" s="1"/>
  <c r="H36"/>
  <c r="I36" s="1"/>
  <c r="D36"/>
  <c r="E36" s="1"/>
  <c r="H35"/>
  <c r="I35" s="1"/>
  <c r="D35"/>
  <c r="E35" s="1"/>
  <c r="H34"/>
  <c r="I34" s="1"/>
  <c r="D34"/>
  <c r="E34" s="1"/>
  <c r="H33"/>
  <c r="I33" s="1"/>
  <c r="D33"/>
  <c r="E33" s="1"/>
  <c r="H32"/>
  <c r="I32" s="1"/>
  <c r="D32"/>
  <c r="E32" s="1"/>
  <c r="H31"/>
  <c r="I31" s="1"/>
  <c r="D31"/>
  <c r="E31" s="1"/>
  <c r="H30"/>
  <c r="I30" s="1"/>
  <c r="D30"/>
  <c r="E30" s="1"/>
  <c r="H29"/>
  <c r="I29" s="1"/>
  <c r="D29"/>
  <c r="E29" s="1"/>
  <c r="H28"/>
  <c r="I28" s="1"/>
  <c r="D28"/>
  <c r="E28" s="1"/>
  <c r="H27"/>
  <c r="I27" s="1"/>
  <c r="D27"/>
  <c r="E27" s="1"/>
  <c r="H26"/>
  <c r="I26" s="1"/>
  <c r="D26"/>
  <c r="E26" s="1"/>
  <c r="H25"/>
  <c r="I25" s="1"/>
  <c r="D25"/>
  <c r="E25" s="1"/>
  <c r="H24"/>
  <c r="I24" s="1"/>
  <c r="D24"/>
  <c r="E24" s="1"/>
  <c r="H23"/>
  <c r="I23" s="1"/>
  <c r="D23"/>
  <c r="E23" s="1"/>
  <c r="H22"/>
  <c r="I22" s="1"/>
  <c r="D22"/>
  <c r="E22" s="1"/>
  <c r="H21"/>
  <c r="I21" s="1"/>
  <c r="D21"/>
  <c r="E21" s="1"/>
  <c r="H20"/>
  <c r="I20" s="1"/>
  <c r="D20"/>
  <c r="E20" s="1"/>
  <c r="H19"/>
  <c r="I19" s="1"/>
  <c r="D19"/>
  <c r="E19" s="1"/>
  <c r="H18"/>
  <c r="I18" s="1"/>
  <c r="D18"/>
  <c r="E18" s="1"/>
  <c r="H17"/>
  <c r="I17" s="1"/>
  <c r="D17"/>
  <c r="E17" s="1"/>
  <c r="H16"/>
  <c r="I16" s="1"/>
  <c r="D16"/>
  <c r="E16" s="1"/>
  <c r="H15"/>
  <c r="I15" s="1"/>
  <c r="D15"/>
  <c r="E15" s="1"/>
  <c r="H14"/>
  <c r="I14" s="1"/>
  <c r="D14"/>
  <c r="E14" s="1"/>
  <c r="H13"/>
  <c r="I13" s="1"/>
  <c r="D13"/>
  <c r="E13" s="1"/>
  <c r="H12"/>
  <c r="I12" s="1"/>
  <c r="D12"/>
  <c r="E12" s="1"/>
  <c r="H11"/>
  <c r="I11" s="1"/>
  <c r="D11"/>
  <c r="E11" s="1"/>
  <c r="H40" i="24"/>
  <c r="I40" s="1"/>
  <c r="D40"/>
  <c r="E40" s="1"/>
  <c r="H39"/>
  <c r="I39" s="1"/>
  <c r="D39"/>
  <c r="E39" s="1"/>
  <c r="H38"/>
  <c r="I38" s="1"/>
  <c r="D38"/>
  <c r="E38" s="1"/>
  <c r="H37"/>
  <c r="I37" s="1"/>
  <c r="D37"/>
  <c r="E37" s="1"/>
  <c r="H36"/>
  <c r="I36" s="1"/>
  <c r="D36"/>
  <c r="E36" s="1"/>
  <c r="H35"/>
  <c r="I35" s="1"/>
  <c r="D35"/>
  <c r="E35" s="1"/>
  <c r="H34"/>
  <c r="I34" s="1"/>
  <c r="D34"/>
  <c r="E34" s="1"/>
  <c r="H33"/>
  <c r="I33" s="1"/>
  <c r="D33"/>
  <c r="E33" s="1"/>
  <c r="H32"/>
  <c r="I32" s="1"/>
  <c r="D32"/>
  <c r="E32" s="1"/>
  <c r="H31"/>
  <c r="I31" s="1"/>
  <c r="D31"/>
  <c r="E31" s="1"/>
  <c r="H30"/>
  <c r="I30" s="1"/>
  <c r="D30"/>
  <c r="E30" s="1"/>
  <c r="H29"/>
  <c r="I29" s="1"/>
  <c r="D29"/>
  <c r="E29" s="1"/>
  <c r="H28"/>
  <c r="I28" s="1"/>
  <c r="D28"/>
  <c r="E28" s="1"/>
  <c r="H27"/>
  <c r="I27" s="1"/>
  <c r="D27"/>
  <c r="E27" s="1"/>
  <c r="H26"/>
  <c r="I26" s="1"/>
  <c r="D26"/>
  <c r="E26" s="1"/>
  <c r="H25"/>
  <c r="I25" s="1"/>
  <c r="D25"/>
  <c r="E25" s="1"/>
  <c r="H24"/>
  <c r="I24" s="1"/>
  <c r="D24"/>
  <c r="E24" s="1"/>
  <c r="H23"/>
  <c r="I23" s="1"/>
  <c r="D23"/>
  <c r="E23" s="1"/>
  <c r="H22"/>
  <c r="I22" s="1"/>
  <c r="D22"/>
  <c r="E22" s="1"/>
  <c r="H21"/>
  <c r="I21" s="1"/>
  <c r="D21"/>
  <c r="E21" s="1"/>
  <c r="H20"/>
  <c r="I20" s="1"/>
  <c r="D20"/>
  <c r="E20" s="1"/>
  <c r="H19"/>
  <c r="I19" s="1"/>
  <c r="D19"/>
  <c r="E19" s="1"/>
  <c r="H18"/>
  <c r="I18" s="1"/>
  <c r="D18"/>
  <c r="E18" s="1"/>
  <c r="H17"/>
  <c r="I17" s="1"/>
  <c r="D17"/>
  <c r="E17" s="1"/>
  <c r="H16"/>
  <c r="I16" s="1"/>
  <c r="D16"/>
  <c r="E16" s="1"/>
  <c r="H15"/>
  <c r="I15" s="1"/>
  <c r="D15"/>
  <c r="E15" s="1"/>
  <c r="H14"/>
  <c r="I14" s="1"/>
  <c r="D14"/>
  <c r="E14" s="1"/>
  <c r="H13"/>
  <c r="I13" s="1"/>
  <c r="D13"/>
  <c r="E13" s="1"/>
  <c r="H12"/>
  <c r="I12" s="1"/>
  <c r="D12"/>
  <c r="E12" s="1"/>
  <c r="H11"/>
  <c r="I11" s="1"/>
  <c r="D11"/>
  <c r="E11" s="1"/>
  <c r="D4" i="23"/>
  <c r="E4"/>
  <c r="D5"/>
  <c r="E5"/>
  <c r="D6"/>
  <c r="E6"/>
  <c r="D7"/>
  <c r="E7"/>
  <c r="D8"/>
  <c r="E8"/>
  <c r="D9"/>
  <c r="E9"/>
  <c r="D10"/>
  <c r="E10"/>
  <c r="D11"/>
  <c r="E11"/>
  <c r="D12"/>
  <c r="E12"/>
  <c r="D13"/>
  <c r="E13"/>
  <c r="D14"/>
  <c r="E14"/>
  <c r="D15"/>
  <c r="E15"/>
  <c r="D16"/>
  <c r="E16"/>
  <c r="D17"/>
  <c r="E17"/>
  <c r="D18"/>
  <c r="E18"/>
  <c r="D19"/>
  <c r="E19"/>
  <c r="D20"/>
  <c r="E20"/>
  <c r="D21"/>
  <c r="E21"/>
  <c r="D22"/>
  <c r="E22"/>
  <c r="D23"/>
  <c r="E23"/>
  <c r="D24"/>
  <c r="E24"/>
  <c r="D25"/>
  <c r="E25"/>
  <c r="D26"/>
  <c r="E26"/>
  <c r="D27"/>
  <c r="E27"/>
  <c r="D28"/>
  <c r="E28"/>
  <c r="D29"/>
  <c r="E29"/>
  <c r="D30"/>
  <c r="E30"/>
  <c r="D31"/>
  <c r="E31"/>
  <c r="D32"/>
  <c r="E32"/>
  <c r="E3"/>
  <c r="D3"/>
  <c r="C4"/>
  <c r="C5"/>
  <c r="C37" s="1"/>
  <c r="N37" s="1"/>
  <c r="C6"/>
  <c r="C7"/>
  <c r="C39" s="1"/>
  <c r="N39" s="1"/>
  <c r="C8"/>
  <c r="C9"/>
  <c r="C41" s="1"/>
  <c r="N41" s="1"/>
  <c r="C10"/>
  <c r="C11"/>
  <c r="C43" s="1"/>
  <c r="N43" s="1"/>
  <c r="C12"/>
  <c r="C13"/>
  <c r="C45" s="1"/>
  <c r="N45" s="1"/>
  <c r="C14"/>
  <c r="C15"/>
  <c r="C47" s="1"/>
  <c r="N47" s="1"/>
  <c r="C16"/>
  <c r="C17"/>
  <c r="C49" s="1"/>
  <c r="N49" s="1"/>
  <c r="C18"/>
  <c r="C19"/>
  <c r="C51" s="1"/>
  <c r="N51" s="1"/>
  <c r="C20"/>
  <c r="E52" s="1"/>
  <c r="P52" s="1"/>
  <c r="C21"/>
  <c r="C53" s="1"/>
  <c r="N53" s="1"/>
  <c r="C22"/>
  <c r="C23"/>
  <c r="C55" s="1"/>
  <c r="N55" s="1"/>
  <c r="C24"/>
  <c r="C25"/>
  <c r="C57" s="1"/>
  <c r="N57" s="1"/>
  <c r="C26"/>
  <c r="C27"/>
  <c r="C59" s="1"/>
  <c r="N59" s="1"/>
  <c r="C28"/>
  <c r="E60" s="1"/>
  <c r="P60" s="1"/>
  <c r="C29"/>
  <c r="C61" s="1"/>
  <c r="N61" s="1"/>
  <c r="C30"/>
  <c r="C31"/>
  <c r="C63" s="1"/>
  <c r="N63" s="1"/>
  <c r="C32"/>
  <c r="E64" s="1"/>
  <c r="P64" s="1"/>
  <c r="C3"/>
  <c r="F35" s="1"/>
  <c r="Q35" s="1"/>
  <c r="H40" i="22"/>
  <c r="I40" s="1"/>
  <c r="D40"/>
  <c r="E40" s="1"/>
  <c r="H39"/>
  <c r="I39" s="1"/>
  <c r="D39"/>
  <c r="E39" s="1"/>
  <c r="H38"/>
  <c r="I38" s="1"/>
  <c r="D38"/>
  <c r="E38" s="1"/>
  <c r="H37"/>
  <c r="I37" s="1"/>
  <c r="D37"/>
  <c r="E37" s="1"/>
  <c r="H36"/>
  <c r="I36" s="1"/>
  <c r="D36"/>
  <c r="E36" s="1"/>
  <c r="H35"/>
  <c r="I35" s="1"/>
  <c r="D35"/>
  <c r="E35" s="1"/>
  <c r="H34"/>
  <c r="I34" s="1"/>
  <c r="D34"/>
  <c r="E34" s="1"/>
  <c r="H33"/>
  <c r="I33" s="1"/>
  <c r="D33"/>
  <c r="E33" s="1"/>
  <c r="H32"/>
  <c r="I32" s="1"/>
  <c r="D32"/>
  <c r="E32" s="1"/>
  <c r="H31"/>
  <c r="I31" s="1"/>
  <c r="D31"/>
  <c r="E31" s="1"/>
  <c r="H30"/>
  <c r="I30" s="1"/>
  <c r="D30"/>
  <c r="E30" s="1"/>
  <c r="H29"/>
  <c r="I29" s="1"/>
  <c r="D29"/>
  <c r="E29" s="1"/>
  <c r="H28"/>
  <c r="I28" s="1"/>
  <c r="D28"/>
  <c r="E28" s="1"/>
  <c r="H27"/>
  <c r="I27" s="1"/>
  <c r="D27"/>
  <c r="E27" s="1"/>
  <c r="H26"/>
  <c r="I26" s="1"/>
  <c r="D26"/>
  <c r="E26" s="1"/>
  <c r="H25"/>
  <c r="I25" s="1"/>
  <c r="D25"/>
  <c r="E25" s="1"/>
  <c r="H24"/>
  <c r="I24" s="1"/>
  <c r="D24"/>
  <c r="E24" s="1"/>
  <c r="H23"/>
  <c r="I23" s="1"/>
  <c r="D23"/>
  <c r="E23" s="1"/>
  <c r="H22"/>
  <c r="I22" s="1"/>
  <c r="D22"/>
  <c r="E22" s="1"/>
  <c r="H21"/>
  <c r="I21" s="1"/>
  <c r="D21"/>
  <c r="E21" s="1"/>
  <c r="H20"/>
  <c r="I20" s="1"/>
  <c r="D20"/>
  <c r="E20" s="1"/>
  <c r="H19"/>
  <c r="I19" s="1"/>
  <c r="D19"/>
  <c r="E19" s="1"/>
  <c r="H18"/>
  <c r="I18" s="1"/>
  <c r="D18"/>
  <c r="E18" s="1"/>
  <c r="H17"/>
  <c r="I17" s="1"/>
  <c r="D17"/>
  <c r="E17" s="1"/>
  <c r="H16"/>
  <c r="I16" s="1"/>
  <c r="D16"/>
  <c r="E16" s="1"/>
  <c r="H15"/>
  <c r="I15" s="1"/>
  <c r="D15"/>
  <c r="E15" s="1"/>
  <c r="H14"/>
  <c r="I14" s="1"/>
  <c r="D14"/>
  <c r="E14" s="1"/>
  <c r="H13"/>
  <c r="I13" s="1"/>
  <c r="D13"/>
  <c r="E13" s="1"/>
  <c r="H12"/>
  <c r="I12" s="1"/>
  <c r="D12"/>
  <c r="E12" s="1"/>
  <c r="H11"/>
  <c r="I11" s="1"/>
  <c r="D11"/>
  <c r="E11" s="1"/>
  <c r="H40" i="21"/>
  <c r="I40" s="1"/>
  <c r="D40"/>
  <c r="E40" s="1"/>
  <c r="H39"/>
  <c r="I39" s="1"/>
  <c r="D39"/>
  <c r="E39" s="1"/>
  <c r="H38"/>
  <c r="I38" s="1"/>
  <c r="D38"/>
  <c r="E38" s="1"/>
  <c r="H37"/>
  <c r="I37" s="1"/>
  <c r="D37"/>
  <c r="E37" s="1"/>
  <c r="H36"/>
  <c r="I36" s="1"/>
  <c r="D36"/>
  <c r="E36" s="1"/>
  <c r="H35"/>
  <c r="I35" s="1"/>
  <c r="D35"/>
  <c r="E35" s="1"/>
  <c r="H34"/>
  <c r="I34" s="1"/>
  <c r="D34"/>
  <c r="E34" s="1"/>
  <c r="H33"/>
  <c r="I33" s="1"/>
  <c r="D33"/>
  <c r="E33" s="1"/>
  <c r="H32"/>
  <c r="I32" s="1"/>
  <c r="D32"/>
  <c r="E32" s="1"/>
  <c r="H31"/>
  <c r="I31" s="1"/>
  <c r="D31"/>
  <c r="E31" s="1"/>
  <c r="H30"/>
  <c r="I30" s="1"/>
  <c r="D30"/>
  <c r="E30" s="1"/>
  <c r="H29"/>
  <c r="I29" s="1"/>
  <c r="D29"/>
  <c r="E29" s="1"/>
  <c r="H28"/>
  <c r="I28" s="1"/>
  <c r="D28"/>
  <c r="E28" s="1"/>
  <c r="H27"/>
  <c r="I27" s="1"/>
  <c r="D27"/>
  <c r="E27" s="1"/>
  <c r="H26"/>
  <c r="I26" s="1"/>
  <c r="D26"/>
  <c r="E26" s="1"/>
  <c r="H25"/>
  <c r="I25" s="1"/>
  <c r="D25"/>
  <c r="E25" s="1"/>
  <c r="H24"/>
  <c r="I24" s="1"/>
  <c r="D24"/>
  <c r="E24" s="1"/>
  <c r="H23"/>
  <c r="I23" s="1"/>
  <c r="D23"/>
  <c r="E23" s="1"/>
  <c r="H22"/>
  <c r="I22" s="1"/>
  <c r="D22"/>
  <c r="E22" s="1"/>
  <c r="H21"/>
  <c r="I21" s="1"/>
  <c r="D21"/>
  <c r="E21" s="1"/>
  <c r="H20"/>
  <c r="I20" s="1"/>
  <c r="D20"/>
  <c r="E20" s="1"/>
  <c r="H19"/>
  <c r="I19" s="1"/>
  <c r="D19"/>
  <c r="E19" s="1"/>
  <c r="H18"/>
  <c r="I18" s="1"/>
  <c r="D18"/>
  <c r="E18" s="1"/>
  <c r="H17"/>
  <c r="I17" s="1"/>
  <c r="D17"/>
  <c r="E17" s="1"/>
  <c r="H16"/>
  <c r="I16" s="1"/>
  <c r="D16"/>
  <c r="E16" s="1"/>
  <c r="H15"/>
  <c r="I15" s="1"/>
  <c r="D15"/>
  <c r="E15" s="1"/>
  <c r="H14"/>
  <c r="I14" s="1"/>
  <c r="D14"/>
  <c r="E14" s="1"/>
  <c r="H13"/>
  <c r="I13" s="1"/>
  <c r="D13"/>
  <c r="E13" s="1"/>
  <c r="H12"/>
  <c r="I12" s="1"/>
  <c r="D12"/>
  <c r="E12" s="1"/>
  <c r="H11"/>
  <c r="I11" s="1"/>
  <c r="D11"/>
  <c r="E11" s="1"/>
  <c r="H12" i="18"/>
  <c r="I12" s="1"/>
  <c r="H13"/>
  <c r="I13" s="1"/>
  <c r="K13" s="1"/>
  <c r="H14"/>
  <c r="I14" s="1"/>
  <c r="H15"/>
  <c r="I15" s="1"/>
  <c r="K15" s="1"/>
  <c r="H16"/>
  <c r="I16" s="1"/>
  <c r="H17"/>
  <c r="I17" s="1"/>
  <c r="K17" s="1"/>
  <c r="H18"/>
  <c r="I18" s="1"/>
  <c r="H19"/>
  <c r="I19" s="1"/>
  <c r="K19" s="1"/>
  <c r="H20"/>
  <c r="I20" s="1"/>
  <c r="H21"/>
  <c r="I21" s="1"/>
  <c r="K21" s="1"/>
  <c r="H22"/>
  <c r="I22" s="1"/>
  <c r="H23"/>
  <c r="I23" s="1"/>
  <c r="K23" s="1"/>
  <c r="H24"/>
  <c r="I24" s="1"/>
  <c r="H25"/>
  <c r="I25" s="1"/>
  <c r="K25" s="1"/>
  <c r="H26"/>
  <c r="I26" s="1"/>
  <c r="H27"/>
  <c r="I27" s="1"/>
  <c r="K27" s="1"/>
  <c r="H28"/>
  <c r="I28" s="1"/>
  <c r="H29"/>
  <c r="I29" s="1"/>
  <c r="K29" s="1"/>
  <c r="H30"/>
  <c r="I30" s="1"/>
  <c r="H31"/>
  <c r="I31" s="1"/>
  <c r="K31" s="1"/>
  <c r="H32"/>
  <c r="I32" s="1"/>
  <c r="H33"/>
  <c r="I33" s="1"/>
  <c r="K33" s="1"/>
  <c r="H34"/>
  <c r="I34" s="1"/>
  <c r="H35"/>
  <c r="I35" s="1"/>
  <c r="K35" s="1"/>
  <c r="H36"/>
  <c r="I36" s="1"/>
  <c r="H37"/>
  <c r="I37" s="1"/>
  <c r="K37" s="1"/>
  <c r="H38"/>
  <c r="I38" s="1"/>
  <c r="H39"/>
  <c r="I39" s="1"/>
  <c r="K39" s="1"/>
  <c r="H40"/>
  <c r="I40" s="1"/>
  <c r="H11"/>
  <c r="I11" s="1"/>
  <c r="K11" s="1"/>
  <c r="D40"/>
  <c r="E40" s="1"/>
  <c r="D39"/>
  <c r="E39" s="1"/>
  <c r="D38"/>
  <c r="E38" s="1"/>
  <c r="D37"/>
  <c r="E37" s="1"/>
  <c r="D36"/>
  <c r="E36" s="1"/>
  <c r="D35"/>
  <c r="E35" s="1"/>
  <c r="D34"/>
  <c r="E34" s="1"/>
  <c r="D33"/>
  <c r="E33" s="1"/>
  <c r="D32"/>
  <c r="E32" s="1"/>
  <c r="D31"/>
  <c r="E31" s="1"/>
  <c r="D30"/>
  <c r="E30" s="1"/>
  <c r="D29"/>
  <c r="E29" s="1"/>
  <c r="D28"/>
  <c r="E28" s="1"/>
  <c r="D27"/>
  <c r="E27" s="1"/>
  <c r="D26"/>
  <c r="E26" s="1"/>
  <c r="D25"/>
  <c r="E25" s="1"/>
  <c r="D24"/>
  <c r="E24" s="1"/>
  <c r="D23"/>
  <c r="E23" s="1"/>
  <c r="D22"/>
  <c r="E22" s="1"/>
  <c r="D21"/>
  <c r="E21" s="1"/>
  <c r="D20"/>
  <c r="E20" s="1"/>
  <c r="D19"/>
  <c r="E19" s="1"/>
  <c r="D18"/>
  <c r="E18" s="1"/>
  <c r="D17"/>
  <c r="E17" s="1"/>
  <c r="D16"/>
  <c r="E16" s="1"/>
  <c r="D15"/>
  <c r="E15" s="1"/>
  <c r="D14"/>
  <c r="E14" s="1"/>
  <c r="D13"/>
  <c r="E13" s="1"/>
  <c r="D12"/>
  <c r="E12" s="1"/>
  <c r="D11"/>
  <c r="E11" s="1"/>
  <c r="D13" i="16"/>
  <c r="E13" s="1"/>
  <c r="F13" s="1"/>
  <c r="D14"/>
  <c r="E14" s="1"/>
  <c r="F14" s="1"/>
  <c r="D15"/>
  <c r="E15" s="1"/>
  <c r="F15" s="1"/>
  <c r="D16"/>
  <c r="E16" s="1"/>
  <c r="F16" s="1"/>
  <c r="D17"/>
  <c r="E17" s="1"/>
  <c r="F17" s="1"/>
  <c r="D18"/>
  <c r="E18" s="1"/>
  <c r="F18" s="1"/>
  <c r="D19"/>
  <c r="E19" s="1"/>
  <c r="F19" s="1"/>
  <c r="D20"/>
  <c r="E20" s="1"/>
  <c r="F20" s="1"/>
  <c r="D21"/>
  <c r="E21" s="1"/>
  <c r="F21" s="1"/>
  <c r="D22"/>
  <c r="E22" s="1"/>
  <c r="F22" s="1"/>
  <c r="D23"/>
  <c r="E23" s="1"/>
  <c r="F23" s="1"/>
  <c r="D24"/>
  <c r="E24" s="1"/>
  <c r="F24" s="1"/>
  <c r="D25"/>
  <c r="E25" s="1"/>
  <c r="F25" s="1"/>
  <c r="D26"/>
  <c r="E26" s="1"/>
  <c r="F26" s="1"/>
  <c r="D27"/>
  <c r="E27" s="1"/>
  <c r="F27" s="1"/>
  <c r="D28"/>
  <c r="E28" s="1"/>
  <c r="F28" s="1"/>
  <c r="D29"/>
  <c r="E29" s="1"/>
  <c r="F29" s="1"/>
  <c r="D30"/>
  <c r="E30" s="1"/>
  <c r="F30" s="1"/>
  <c r="D31"/>
  <c r="E31" s="1"/>
  <c r="F31" s="1"/>
  <c r="D32"/>
  <c r="E32" s="1"/>
  <c r="F32" s="1"/>
  <c r="D33"/>
  <c r="E33" s="1"/>
  <c r="F33" s="1"/>
  <c r="D34"/>
  <c r="E34" s="1"/>
  <c r="F34" s="1"/>
  <c r="D35"/>
  <c r="E35" s="1"/>
  <c r="F35" s="1"/>
  <c r="D36"/>
  <c r="E36" s="1"/>
  <c r="F36" s="1"/>
  <c r="D37"/>
  <c r="E37" s="1"/>
  <c r="F37" s="1"/>
  <c r="D38"/>
  <c r="E38" s="1"/>
  <c r="F38" s="1"/>
  <c r="D39"/>
  <c r="E39" s="1"/>
  <c r="F39" s="1"/>
  <c r="D40"/>
  <c r="E40" s="1"/>
  <c r="F40" s="1"/>
  <c r="D12"/>
  <c r="E12" s="1"/>
  <c r="F12" s="1"/>
  <c r="D11"/>
  <c r="E11" s="1"/>
  <c r="F11" s="1"/>
  <c r="E105" i="7"/>
  <c r="B105"/>
  <c r="C105"/>
  <c r="D105"/>
  <c r="L105"/>
  <c r="M105"/>
  <c r="N105"/>
  <c r="G105"/>
  <c r="I105"/>
  <c r="J105"/>
  <c r="T105"/>
  <c r="U105"/>
  <c r="V105"/>
  <c r="W105"/>
  <c r="K105"/>
  <c r="O105"/>
  <c r="P105"/>
  <c r="Q105"/>
  <c r="H105"/>
  <c r="X105"/>
  <c r="Y105"/>
  <c r="R105"/>
  <c r="Z105"/>
  <c r="AA105"/>
  <c r="AB105"/>
  <c r="AC105"/>
  <c r="AD105"/>
  <c r="AE105"/>
  <c r="S105"/>
  <c r="AF105"/>
  <c r="F105"/>
  <c r="AG78"/>
  <c r="AG14"/>
  <c r="AG57"/>
  <c r="AG81"/>
  <c r="AG55"/>
  <c r="AG56"/>
  <c r="AG89"/>
  <c r="AG4"/>
  <c r="AG90"/>
  <c r="AG63"/>
  <c r="AG40"/>
  <c r="AG95"/>
  <c r="AG34"/>
  <c r="AG99"/>
  <c r="AG44"/>
  <c r="AG18"/>
  <c r="AG92"/>
  <c r="AG61"/>
  <c r="AG72"/>
  <c r="AG93"/>
  <c r="AG48"/>
  <c r="AG30"/>
  <c r="AG32"/>
  <c r="AG68"/>
  <c r="AG87"/>
  <c r="AG69"/>
  <c r="AG100"/>
  <c r="AG54"/>
  <c r="AG83"/>
  <c r="AG62"/>
  <c r="AG97"/>
  <c r="AG74"/>
  <c r="AG20"/>
  <c r="AG51"/>
  <c r="AG49"/>
  <c r="AG17"/>
  <c r="AG31"/>
  <c r="AG3"/>
  <c r="AG84"/>
  <c r="AG36"/>
  <c r="AG13"/>
  <c r="AG77"/>
  <c r="AG71"/>
  <c r="AG29"/>
  <c r="AG75"/>
  <c r="AG41"/>
  <c r="AG7"/>
  <c r="AG86"/>
  <c r="AG79"/>
  <c r="AG12"/>
  <c r="AG5"/>
  <c r="AG39"/>
  <c r="AG26"/>
  <c r="AG67"/>
  <c r="AG94"/>
  <c r="AG43"/>
  <c r="AG46"/>
  <c r="AG24"/>
  <c r="AG22"/>
  <c r="AG9"/>
  <c r="AG58"/>
  <c r="AG73"/>
  <c r="AG47"/>
  <c r="AG16"/>
  <c r="AG102"/>
  <c r="AG88"/>
  <c r="AG33"/>
  <c r="AG10"/>
  <c r="AG28"/>
  <c r="AG96"/>
  <c r="AG21"/>
  <c r="AG2"/>
  <c r="AG38"/>
  <c r="AG11"/>
  <c r="AG15"/>
  <c r="AG23"/>
  <c r="AG98"/>
  <c r="AG82"/>
  <c r="AG80"/>
  <c r="AG6"/>
  <c r="AG101"/>
  <c r="AG103"/>
  <c r="AG35"/>
  <c r="AG50"/>
  <c r="AG19"/>
  <c r="AG64"/>
  <c r="AG66"/>
  <c r="AG42"/>
  <c r="AG53"/>
  <c r="AG60"/>
  <c r="AG37"/>
  <c r="AG45"/>
  <c r="AG27"/>
  <c r="AG25"/>
  <c r="AG65"/>
  <c r="AG52"/>
  <c r="AG76"/>
  <c r="AG8"/>
  <c r="AG91"/>
  <c r="AG85"/>
  <c r="AG70"/>
  <c r="AG59"/>
  <c r="AH50"/>
  <c r="AI50"/>
  <c r="AH77"/>
  <c r="AI77"/>
  <c r="AH55"/>
  <c r="AI55"/>
  <c r="AH45"/>
  <c r="AI45"/>
  <c r="AH97"/>
  <c r="AI97"/>
  <c r="AH91"/>
  <c r="AI91"/>
  <c r="AH49"/>
  <c r="AI49"/>
  <c r="AH78"/>
  <c r="AI78"/>
  <c r="AH13"/>
  <c r="AI13"/>
  <c r="AH80"/>
  <c r="AI80"/>
  <c r="AH19"/>
  <c r="AI19"/>
  <c r="AH61"/>
  <c r="AI61"/>
  <c r="AH99"/>
  <c r="AI99"/>
  <c r="AH5"/>
  <c r="AI5"/>
  <c r="AH15"/>
  <c r="AI15"/>
  <c r="AH39"/>
  <c r="AI39"/>
  <c r="AH72"/>
  <c r="AI72"/>
  <c r="AH22"/>
  <c r="AI22"/>
  <c r="AH71"/>
  <c r="AI71"/>
  <c r="AH52"/>
  <c r="AI52"/>
  <c r="AH29"/>
  <c r="AI29"/>
  <c r="AH9"/>
  <c r="AI9"/>
  <c r="AH27"/>
  <c r="AI27"/>
  <c r="AH28"/>
  <c r="AI28"/>
  <c r="AH83"/>
  <c r="AI83"/>
  <c r="AH81"/>
  <c r="AI81"/>
  <c r="AH58"/>
  <c r="AI58"/>
  <c r="AH75"/>
  <c r="AI75"/>
  <c r="AH73"/>
  <c r="AI73"/>
  <c r="AH100"/>
  <c r="AI100"/>
  <c r="AH63"/>
  <c r="AI63"/>
  <c r="AH26"/>
  <c r="AI26"/>
  <c r="AH30"/>
  <c r="AI30"/>
  <c r="AH32"/>
  <c r="AI32"/>
  <c r="AH74"/>
  <c r="AI74"/>
  <c r="AH95"/>
  <c r="AI95"/>
  <c r="AH6"/>
  <c r="AI6"/>
  <c r="AH64"/>
  <c r="AI64"/>
  <c r="AH56"/>
  <c r="AI56"/>
  <c r="AH66"/>
  <c r="AI66"/>
  <c r="AH96"/>
  <c r="AI96"/>
  <c r="AH42"/>
  <c r="AI42"/>
  <c r="AH41"/>
  <c r="AI41"/>
  <c r="AH67"/>
  <c r="AI67"/>
  <c r="AH31"/>
  <c r="AI31"/>
  <c r="AH94"/>
  <c r="AI94"/>
  <c r="AH53"/>
  <c r="AI53"/>
  <c r="AH23"/>
  <c r="AI23"/>
  <c r="AH21"/>
  <c r="AI21"/>
  <c r="AH17"/>
  <c r="AI17"/>
  <c r="AH40"/>
  <c r="AI40"/>
  <c r="AH93"/>
  <c r="AI93"/>
  <c r="AH2"/>
  <c r="AI2"/>
  <c r="AH47"/>
  <c r="AI47"/>
  <c r="AH85"/>
  <c r="AI85"/>
  <c r="AH4"/>
  <c r="AI4"/>
  <c r="AH51"/>
  <c r="AI51"/>
  <c r="AH7"/>
  <c r="AI7"/>
  <c r="AH43"/>
  <c r="AI43"/>
  <c r="AH16"/>
  <c r="AI16"/>
  <c r="AH70"/>
  <c r="AI70"/>
  <c r="AH46"/>
  <c r="AI46"/>
  <c r="AH3"/>
  <c r="AI3"/>
  <c r="AH48"/>
  <c r="AI48"/>
  <c r="AH44"/>
  <c r="AI44"/>
  <c r="AH101"/>
  <c r="AI101"/>
  <c r="AH25"/>
  <c r="AI25"/>
  <c r="AH76"/>
  <c r="AI76"/>
  <c r="AH87"/>
  <c r="AI87"/>
  <c r="AH18"/>
  <c r="AI18"/>
  <c r="AH86"/>
  <c r="AI86"/>
  <c r="AH102"/>
  <c r="AI102"/>
  <c r="AH79"/>
  <c r="AI79"/>
  <c r="AH60"/>
  <c r="AI60"/>
  <c r="AH38"/>
  <c r="AI38"/>
  <c r="AH69"/>
  <c r="AI69"/>
  <c r="AH84"/>
  <c r="AI84"/>
  <c r="AH103"/>
  <c r="AI103"/>
  <c r="AH20"/>
  <c r="AI20"/>
  <c r="AH92"/>
  <c r="AI92"/>
  <c r="AH88"/>
  <c r="AI88"/>
  <c r="AH65"/>
  <c r="AI65"/>
  <c r="AH35"/>
  <c r="AI35"/>
  <c r="AH33"/>
  <c r="AI33"/>
  <c r="AH57"/>
  <c r="AI57"/>
  <c r="AH8"/>
  <c r="AI8"/>
  <c r="AH37"/>
  <c r="AI37"/>
  <c r="AH11"/>
  <c r="AI11"/>
  <c r="AH14"/>
  <c r="AI14"/>
  <c r="AH10"/>
  <c r="AI10"/>
  <c r="AH12"/>
  <c r="AI12"/>
  <c r="AH98"/>
  <c r="AI98"/>
  <c r="AH68"/>
  <c r="AI68"/>
  <c r="AH54"/>
  <c r="AI54"/>
  <c r="AH59"/>
  <c r="AI59"/>
  <c r="AH62"/>
  <c r="AI62"/>
  <c r="AH82"/>
  <c r="AI82"/>
  <c r="AH36"/>
  <c r="AI36"/>
  <c r="AH90"/>
  <c r="AI90"/>
  <c r="AH34"/>
  <c r="AI34"/>
  <c r="AH89"/>
  <c r="AI89"/>
  <c r="AI24"/>
  <c r="AH24"/>
  <c r="F12" i="6"/>
  <c r="N11"/>
  <c r="N8"/>
  <c r="F7"/>
  <c r="E35" i="23" l="1"/>
  <c r="D63"/>
  <c r="O63" s="1"/>
  <c r="D61"/>
  <c r="O61" s="1"/>
  <c r="D59"/>
  <c r="O59" s="1"/>
  <c r="D57"/>
  <c r="O57" s="1"/>
  <c r="D55"/>
  <c r="O55" s="1"/>
  <c r="D53"/>
  <c r="O53" s="1"/>
  <c r="D51"/>
  <c r="O51" s="1"/>
  <c r="D49"/>
  <c r="O49" s="1"/>
  <c r="D47"/>
  <c r="O47" s="1"/>
  <c r="D45"/>
  <c r="O45" s="1"/>
  <c r="D43"/>
  <c r="O43" s="1"/>
  <c r="D41"/>
  <c r="O41" s="1"/>
  <c r="D39"/>
  <c r="O39" s="1"/>
  <c r="D37"/>
  <c r="O37" s="1"/>
  <c r="D35"/>
  <c r="G35"/>
  <c r="R35" s="1"/>
  <c r="F63"/>
  <c r="Q63" s="1"/>
  <c r="F61"/>
  <c r="Q61" s="1"/>
  <c r="F59"/>
  <c r="Q59" s="1"/>
  <c r="F57"/>
  <c r="Q57" s="1"/>
  <c r="F55"/>
  <c r="Q55" s="1"/>
  <c r="F53"/>
  <c r="Q53" s="1"/>
  <c r="F51"/>
  <c r="Q51" s="1"/>
  <c r="F49"/>
  <c r="Q49" s="1"/>
  <c r="F47"/>
  <c r="Q47" s="1"/>
  <c r="F45"/>
  <c r="Q45" s="1"/>
  <c r="F43"/>
  <c r="Q43" s="1"/>
  <c r="F41"/>
  <c r="Q41" s="1"/>
  <c r="F39"/>
  <c r="Q39" s="1"/>
  <c r="F37"/>
  <c r="Q37" s="1"/>
  <c r="D62"/>
  <c r="O62" s="1"/>
  <c r="F62"/>
  <c r="Q62" s="1"/>
  <c r="D58"/>
  <c r="O58" s="1"/>
  <c r="F58"/>
  <c r="Q58" s="1"/>
  <c r="D56"/>
  <c r="O56" s="1"/>
  <c r="F56"/>
  <c r="Q56" s="1"/>
  <c r="D54"/>
  <c r="O54" s="1"/>
  <c r="F54"/>
  <c r="Q54" s="1"/>
  <c r="D50"/>
  <c r="O50" s="1"/>
  <c r="F50"/>
  <c r="Q50" s="1"/>
  <c r="D48"/>
  <c r="O48" s="1"/>
  <c r="F48"/>
  <c r="Q48" s="1"/>
  <c r="D46"/>
  <c r="O46" s="1"/>
  <c r="F46"/>
  <c r="Q46" s="1"/>
  <c r="D44"/>
  <c r="O44" s="1"/>
  <c r="F44"/>
  <c r="Q44" s="1"/>
  <c r="D42"/>
  <c r="O42" s="1"/>
  <c r="F42"/>
  <c r="Q42" s="1"/>
  <c r="D40"/>
  <c r="O40" s="1"/>
  <c r="F40"/>
  <c r="Q40" s="1"/>
  <c r="D38"/>
  <c r="O38" s="1"/>
  <c r="F38"/>
  <c r="Q38" s="1"/>
  <c r="C38"/>
  <c r="N38" s="1"/>
  <c r="E38"/>
  <c r="P38" s="1"/>
  <c r="D36"/>
  <c r="O36" s="1"/>
  <c r="F36"/>
  <c r="Q36" s="1"/>
  <c r="C36"/>
  <c r="N36" s="1"/>
  <c r="E36"/>
  <c r="P36" s="1"/>
  <c r="G36"/>
  <c r="R36" s="1"/>
  <c r="G62"/>
  <c r="R62" s="1"/>
  <c r="C62"/>
  <c r="N62" s="1"/>
  <c r="G58"/>
  <c r="R58" s="1"/>
  <c r="C58"/>
  <c r="N58" s="1"/>
  <c r="E56"/>
  <c r="P56" s="1"/>
  <c r="G54"/>
  <c r="R54" s="1"/>
  <c r="C54"/>
  <c r="N54" s="1"/>
  <c r="G50"/>
  <c r="R50" s="1"/>
  <c r="C50"/>
  <c r="N50" s="1"/>
  <c r="E48"/>
  <c r="P48" s="1"/>
  <c r="G46"/>
  <c r="R46" s="1"/>
  <c r="C46"/>
  <c r="N46" s="1"/>
  <c r="E44"/>
  <c r="P44" s="1"/>
  <c r="G42"/>
  <c r="R42" s="1"/>
  <c r="C42"/>
  <c r="N42" s="1"/>
  <c r="E40"/>
  <c r="P40" s="1"/>
  <c r="G38"/>
  <c r="R38" s="1"/>
  <c r="D64"/>
  <c r="O64" s="1"/>
  <c r="F64"/>
  <c r="Q64" s="1"/>
  <c r="D60"/>
  <c r="O60" s="1"/>
  <c r="F60"/>
  <c r="Q60" s="1"/>
  <c r="D52"/>
  <c r="O52" s="1"/>
  <c r="F52"/>
  <c r="Q52" s="1"/>
  <c r="G64"/>
  <c r="R64" s="1"/>
  <c r="C64"/>
  <c r="N64" s="1"/>
  <c r="E62"/>
  <c r="P62" s="1"/>
  <c r="G60"/>
  <c r="R60" s="1"/>
  <c r="C60"/>
  <c r="N60" s="1"/>
  <c r="E58"/>
  <c r="P58" s="1"/>
  <c r="G56"/>
  <c r="R56" s="1"/>
  <c r="C56"/>
  <c r="N56" s="1"/>
  <c r="E54"/>
  <c r="P54" s="1"/>
  <c r="G52"/>
  <c r="R52" s="1"/>
  <c r="C52"/>
  <c r="N52" s="1"/>
  <c r="E50"/>
  <c r="P50" s="1"/>
  <c r="G48"/>
  <c r="R48" s="1"/>
  <c r="C48"/>
  <c r="N48" s="1"/>
  <c r="E46"/>
  <c r="P46" s="1"/>
  <c r="G44"/>
  <c r="R44" s="1"/>
  <c r="C44"/>
  <c r="N44" s="1"/>
  <c r="E42"/>
  <c r="P42" s="1"/>
  <c r="G40"/>
  <c r="R40" s="1"/>
  <c r="C40"/>
  <c r="N40" s="1"/>
  <c r="C35"/>
  <c r="N35" s="1"/>
  <c r="G63"/>
  <c r="R63" s="1"/>
  <c r="E63"/>
  <c r="P63" s="1"/>
  <c r="G61"/>
  <c r="R61" s="1"/>
  <c r="E61"/>
  <c r="P61" s="1"/>
  <c r="G59"/>
  <c r="R59" s="1"/>
  <c r="E59"/>
  <c r="P59" s="1"/>
  <c r="G57"/>
  <c r="R57" s="1"/>
  <c r="E57"/>
  <c r="P57" s="1"/>
  <c r="G55"/>
  <c r="R55" s="1"/>
  <c r="E55"/>
  <c r="P55" s="1"/>
  <c r="G53"/>
  <c r="R53" s="1"/>
  <c r="E53"/>
  <c r="P53" s="1"/>
  <c r="G51"/>
  <c r="R51" s="1"/>
  <c r="E51"/>
  <c r="P51" s="1"/>
  <c r="G49"/>
  <c r="R49" s="1"/>
  <c r="E49"/>
  <c r="P49" s="1"/>
  <c r="G47"/>
  <c r="R47" s="1"/>
  <c r="E47"/>
  <c r="P47" s="1"/>
  <c r="G45"/>
  <c r="R45" s="1"/>
  <c r="E45"/>
  <c r="P45" s="1"/>
  <c r="G43"/>
  <c r="R43" s="1"/>
  <c r="E43"/>
  <c r="P43" s="1"/>
  <c r="G41"/>
  <c r="R41" s="1"/>
  <c r="E41"/>
  <c r="P41" s="1"/>
  <c r="G39"/>
  <c r="R39" s="1"/>
  <c r="E39"/>
  <c r="P39" s="1"/>
  <c r="G37"/>
  <c r="R37" s="1"/>
  <c r="E37"/>
  <c r="P37" s="1"/>
  <c r="P35"/>
  <c r="O35"/>
  <c r="K11" i="25"/>
  <c r="J11"/>
  <c r="J12"/>
  <c r="K12"/>
  <c r="K13"/>
  <c r="J13"/>
  <c r="J14"/>
  <c r="K14"/>
  <c r="K15"/>
  <c r="J15"/>
  <c r="K16"/>
  <c r="J16"/>
  <c r="K17"/>
  <c r="J17"/>
  <c r="J18"/>
  <c r="K18"/>
  <c r="J19"/>
  <c r="K19"/>
  <c r="K20"/>
  <c r="J20"/>
  <c r="K21"/>
  <c r="J21"/>
  <c r="K22"/>
  <c r="J22"/>
  <c r="K23"/>
  <c r="J23"/>
  <c r="K24"/>
  <c r="J24"/>
  <c r="K25"/>
  <c r="J25"/>
  <c r="K26"/>
  <c r="J26"/>
  <c r="K27"/>
  <c r="J27"/>
  <c r="K28"/>
  <c r="J28"/>
  <c r="K29"/>
  <c r="J29"/>
  <c r="K30"/>
  <c r="J30"/>
  <c r="K31"/>
  <c r="J31"/>
  <c r="J32"/>
  <c r="K32"/>
  <c r="J33"/>
  <c r="K33"/>
  <c r="J34"/>
  <c r="K34"/>
  <c r="J35"/>
  <c r="K35"/>
  <c r="J36"/>
  <c r="K36"/>
  <c r="J37"/>
  <c r="K37"/>
  <c r="J38"/>
  <c r="K38"/>
  <c r="J39"/>
  <c r="K39"/>
  <c r="J40"/>
  <c r="K40"/>
  <c r="F11"/>
  <c r="G11"/>
  <c r="G12"/>
  <c r="F12"/>
  <c r="F13"/>
  <c r="G13"/>
  <c r="G14"/>
  <c r="F14"/>
  <c r="G15"/>
  <c r="F15"/>
  <c r="G16"/>
  <c r="F16"/>
  <c r="G17"/>
  <c r="F17"/>
  <c r="G18"/>
  <c r="F18"/>
  <c r="F19"/>
  <c r="G19"/>
  <c r="F20"/>
  <c r="G20"/>
  <c r="F21"/>
  <c r="G21"/>
  <c r="F22"/>
  <c r="G22"/>
  <c r="F23"/>
  <c r="G23"/>
  <c r="F24"/>
  <c r="G24"/>
  <c r="F25"/>
  <c r="G25"/>
  <c r="F26"/>
  <c r="G26"/>
  <c r="F27"/>
  <c r="G27"/>
  <c r="F28"/>
  <c r="G28"/>
  <c r="F29"/>
  <c r="G29"/>
  <c r="F30"/>
  <c r="G30"/>
  <c r="F31"/>
  <c r="G31"/>
  <c r="F32"/>
  <c r="G32"/>
  <c r="F33"/>
  <c r="G33"/>
  <c r="F34"/>
  <c r="G34"/>
  <c r="F35"/>
  <c r="G35"/>
  <c r="F36"/>
  <c r="G36"/>
  <c r="F37"/>
  <c r="G37"/>
  <c r="F38"/>
  <c r="G38"/>
  <c r="F39"/>
  <c r="G39"/>
  <c r="F40"/>
  <c r="G40"/>
  <c r="K11" i="24"/>
  <c r="J11"/>
  <c r="K12"/>
  <c r="J12"/>
  <c r="J13"/>
  <c r="K13"/>
  <c r="K14"/>
  <c r="J14"/>
  <c r="J15"/>
  <c r="K15"/>
  <c r="K16"/>
  <c r="J16"/>
  <c r="K17"/>
  <c r="J17"/>
  <c r="K18"/>
  <c r="J18"/>
  <c r="K19"/>
  <c r="J19"/>
  <c r="K20"/>
  <c r="J20"/>
  <c r="K21"/>
  <c r="J21"/>
  <c r="K22"/>
  <c r="J22"/>
  <c r="K23"/>
  <c r="J23"/>
  <c r="J24"/>
  <c r="K24"/>
  <c r="K25"/>
  <c r="J25"/>
  <c r="J26"/>
  <c r="K26"/>
  <c r="K27"/>
  <c r="J27"/>
  <c r="J28"/>
  <c r="K28"/>
  <c r="K29"/>
  <c r="J29"/>
  <c r="J30"/>
  <c r="K30"/>
  <c r="K31"/>
  <c r="J31"/>
  <c r="J32"/>
  <c r="K32"/>
  <c r="J33"/>
  <c r="K33"/>
  <c r="J34"/>
  <c r="K34"/>
  <c r="J35"/>
  <c r="K35"/>
  <c r="J36"/>
  <c r="K36"/>
  <c r="J37"/>
  <c r="K37"/>
  <c r="J38"/>
  <c r="K38"/>
  <c r="J39"/>
  <c r="K39"/>
  <c r="J40"/>
  <c r="K40"/>
  <c r="G11"/>
  <c r="F11"/>
  <c r="G12"/>
  <c r="F12"/>
  <c r="G13"/>
  <c r="F13"/>
  <c r="F14"/>
  <c r="G14"/>
  <c r="G15"/>
  <c r="F15"/>
  <c r="F16"/>
  <c r="G16"/>
  <c r="G17"/>
  <c r="F17"/>
  <c r="G18"/>
  <c r="F18"/>
  <c r="G19"/>
  <c r="F19"/>
  <c r="G20"/>
  <c r="F20"/>
  <c r="G21"/>
  <c r="F21"/>
  <c r="G22"/>
  <c r="F22"/>
  <c r="F23"/>
  <c r="G23"/>
  <c r="G24"/>
  <c r="F24"/>
  <c r="F25"/>
  <c r="G25"/>
  <c r="G26"/>
  <c r="F26"/>
  <c r="F27"/>
  <c r="G27"/>
  <c r="G28"/>
  <c r="F28"/>
  <c r="F29"/>
  <c r="G29"/>
  <c r="G30"/>
  <c r="F30"/>
  <c r="G31"/>
  <c r="F31"/>
  <c r="F32"/>
  <c r="G32"/>
  <c r="F33"/>
  <c r="G33"/>
  <c r="F34"/>
  <c r="G34"/>
  <c r="F35"/>
  <c r="G35"/>
  <c r="F36"/>
  <c r="G36"/>
  <c r="F37"/>
  <c r="G37"/>
  <c r="F38"/>
  <c r="G38"/>
  <c r="F39"/>
  <c r="G39"/>
  <c r="F40"/>
  <c r="G40"/>
  <c r="K11" i="22"/>
  <c r="J11"/>
  <c r="K12"/>
  <c r="J12"/>
  <c r="J13"/>
  <c r="K13"/>
  <c r="K14"/>
  <c r="J14"/>
  <c r="K15"/>
  <c r="J15"/>
  <c r="K16"/>
  <c r="J16"/>
  <c r="J17"/>
  <c r="K17"/>
  <c r="K18"/>
  <c r="J18"/>
  <c r="J19"/>
  <c r="K19"/>
  <c r="K20"/>
  <c r="J20"/>
  <c r="K21"/>
  <c r="J21"/>
  <c r="K22"/>
  <c r="J22"/>
  <c r="K23"/>
  <c r="J23"/>
  <c r="K24"/>
  <c r="J24"/>
  <c r="K25"/>
  <c r="J25"/>
  <c r="K26"/>
  <c r="J26"/>
  <c r="K27"/>
  <c r="J27"/>
  <c r="K28"/>
  <c r="J28"/>
  <c r="K29"/>
  <c r="J29"/>
  <c r="K30"/>
  <c r="J30"/>
  <c r="J31"/>
  <c r="K31"/>
  <c r="J32"/>
  <c r="K32"/>
  <c r="J33"/>
  <c r="K33"/>
  <c r="J34"/>
  <c r="K34"/>
  <c r="J35"/>
  <c r="K35"/>
  <c r="J36"/>
  <c r="K36"/>
  <c r="J37"/>
  <c r="K37"/>
  <c r="J38"/>
  <c r="K38"/>
  <c r="J39"/>
  <c r="K39"/>
  <c r="J40"/>
  <c r="K40"/>
  <c r="F11"/>
  <c r="G11"/>
  <c r="G12"/>
  <c r="F12"/>
  <c r="G13"/>
  <c r="F13"/>
  <c r="F14"/>
  <c r="G14"/>
  <c r="G15"/>
  <c r="F15"/>
  <c r="G16"/>
  <c r="F16"/>
  <c r="G17"/>
  <c r="F17"/>
  <c r="F18"/>
  <c r="G18"/>
  <c r="G19"/>
  <c r="F19"/>
  <c r="F20"/>
  <c r="G20"/>
  <c r="F21"/>
  <c r="G21"/>
  <c r="F22"/>
  <c r="G22"/>
  <c r="F23"/>
  <c r="G23"/>
  <c r="F24"/>
  <c r="G24"/>
  <c r="F25"/>
  <c r="G25"/>
  <c r="F26"/>
  <c r="G26"/>
  <c r="F27"/>
  <c r="G27"/>
  <c r="F28"/>
  <c r="G28"/>
  <c r="F29"/>
  <c r="G29"/>
  <c r="F30"/>
  <c r="G30"/>
  <c r="F31"/>
  <c r="G31"/>
  <c r="G32"/>
  <c r="F32"/>
  <c r="F33"/>
  <c r="G33"/>
  <c r="F34"/>
  <c r="G34"/>
  <c r="F35"/>
  <c r="G35"/>
  <c r="F36"/>
  <c r="G36"/>
  <c r="F37"/>
  <c r="G37"/>
  <c r="F38"/>
  <c r="G38"/>
  <c r="F39"/>
  <c r="G39"/>
  <c r="F40"/>
  <c r="G40"/>
  <c r="J11" i="21"/>
  <c r="K11"/>
  <c r="J12"/>
  <c r="K12"/>
  <c r="J13"/>
  <c r="K13"/>
  <c r="J14"/>
  <c r="K14"/>
  <c r="J15"/>
  <c r="K15"/>
  <c r="J16"/>
  <c r="K16"/>
  <c r="J17"/>
  <c r="K17"/>
  <c r="J18"/>
  <c r="K18"/>
  <c r="J19"/>
  <c r="K19"/>
  <c r="J20"/>
  <c r="K20"/>
  <c r="J21"/>
  <c r="K21"/>
  <c r="J22"/>
  <c r="K22"/>
  <c r="J23"/>
  <c r="K23"/>
  <c r="J24"/>
  <c r="K24"/>
  <c r="J25"/>
  <c r="K25"/>
  <c r="J26"/>
  <c r="K26"/>
  <c r="J27"/>
  <c r="K27"/>
  <c r="J28"/>
  <c r="K28"/>
  <c r="J29"/>
  <c r="K29"/>
  <c r="J30"/>
  <c r="K30"/>
  <c r="J31"/>
  <c r="K31"/>
  <c r="J32"/>
  <c r="K32"/>
  <c r="J33"/>
  <c r="K33"/>
  <c r="J34"/>
  <c r="K34"/>
  <c r="J35"/>
  <c r="K35"/>
  <c r="J36"/>
  <c r="K36"/>
  <c r="K37"/>
  <c r="J37"/>
  <c r="K38"/>
  <c r="J38"/>
  <c r="J39"/>
  <c r="K39"/>
  <c r="J40"/>
  <c r="K40"/>
  <c r="G11"/>
  <c r="F11"/>
  <c r="G12"/>
  <c r="F12"/>
  <c r="G13"/>
  <c r="F13"/>
  <c r="G14"/>
  <c r="F14"/>
  <c r="G15"/>
  <c r="F15"/>
  <c r="G16"/>
  <c r="F16"/>
  <c r="G17"/>
  <c r="F17"/>
  <c r="G18"/>
  <c r="F18"/>
  <c r="G19"/>
  <c r="F19"/>
  <c r="G20"/>
  <c r="F20"/>
  <c r="G21"/>
  <c r="F21"/>
  <c r="G22"/>
  <c r="F22"/>
  <c r="G23"/>
  <c r="F23"/>
  <c r="G24"/>
  <c r="F24"/>
  <c r="G25"/>
  <c r="F25"/>
  <c r="G26"/>
  <c r="F26"/>
  <c r="G27"/>
  <c r="F27"/>
  <c r="G28"/>
  <c r="F28"/>
  <c r="G29"/>
  <c r="F29"/>
  <c r="G30"/>
  <c r="F30"/>
  <c r="G31"/>
  <c r="F31"/>
  <c r="G32"/>
  <c r="F32"/>
  <c r="G33"/>
  <c r="F33"/>
  <c r="G34"/>
  <c r="F34"/>
  <c r="G35"/>
  <c r="F35"/>
  <c r="G36"/>
  <c r="F36"/>
  <c r="G37"/>
  <c r="F37"/>
  <c r="G38"/>
  <c r="F38"/>
  <c r="F39"/>
  <c r="G39"/>
  <c r="G40"/>
  <c r="F40"/>
  <c r="G37" i="16"/>
  <c r="G33"/>
  <c r="G29"/>
  <c r="G25"/>
  <c r="G21"/>
  <c r="G17"/>
  <c r="G13"/>
  <c r="G39"/>
  <c r="G35"/>
  <c r="G31"/>
  <c r="G27"/>
  <c r="G23"/>
  <c r="G19"/>
  <c r="G15"/>
  <c r="G11"/>
  <c r="G40"/>
  <c r="G38"/>
  <c r="G36"/>
  <c r="G34"/>
  <c r="G32"/>
  <c r="G30"/>
  <c r="G28"/>
  <c r="G26"/>
  <c r="G24"/>
  <c r="G22"/>
  <c r="G20"/>
  <c r="G18"/>
  <c r="G16"/>
  <c r="G14"/>
  <c r="G12"/>
  <c r="K40" i="18"/>
  <c r="J40"/>
  <c r="K38"/>
  <c r="J38"/>
  <c r="J36"/>
  <c r="K36"/>
  <c r="K34"/>
  <c r="J34"/>
  <c r="J32"/>
  <c r="K32"/>
  <c r="K30"/>
  <c r="J30"/>
  <c r="J28"/>
  <c r="K28"/>
  <c r="K26"/>
  <c r="J26"/>
  <c r="J24"/>
  <c r="K24"/>
  <c r="K22"/>
  <c r="J22"/>
  <c r="J20"/>
  <c r="K20"/>
  <c r="K18"/>
  <c r="J18"/>
  <c r="J16"/>
  <c r="K16"/>
  <c r="K14"/>
  <c r="J14"/>
  <c r="J12"/>
  <c r="K12"/>
  <c r="J11"/>
  <c r="J13"/>
  <c r="J15"/>
  <c r="J17"/>
  <c r="J19"/>
  <c r="J21"/>
  <c r="J23"/>
  <c r="J25"/>
  <c r="J27"/>
  <c r="J29"/>
  <c r="J31"/>
  <c r="J33"/>
  <c r="J35"/>
  <c r="J37"/>
  <c r="J39"/>
  <c r="G11"/>
  <c r="F11"/>
  <c r="G13"/>
  <c r="F13"/>
  <c r="G15"/>
  <c r="F15"/>
  <c r="G17"/>
  <c r="F17"/>
  <c r="G19"/>
  <c r="F19"/>
  <c r="G21"/>
  <c r="F21"/>
  <c r="G23"/>
  <c r="F23"/>
  <c r="G25"/>
  <c r="F25"/>
  <c r="G27"/>
  <c r="F27"/>
  <c r="G29"/>
  <c r="F29"/>
  <c r="G31"/>
  <c r="F31"/>
  <c r="G33"/>
  <c r="F33"/>
  <c r="G35"/>
  <c r="F35"/>
  <c r="G37"/>
  <c r="F37"/>
  <c r="G39"/>
  <c r="F39"/>
  <c r="G12"/>
  <c r="F12"/>
  <c r="G14"/>
  <c r="F14"/>
  <c r="G16"/>
  <c r="F16"/>
  <c r="G18"/>
  <c r="F18"/>
  <c r="G20"/>
  <c r="F20"/>
  <c r="G22"/>
  <c r="F22"/>
  <c r="G24"/>
  <c r="F24"/>
  <c r="G26"/>
  <c r="F26"/>
  <c r="G28"/>
  <c r="F28"/>
  <c r="G30"/>
  <c r="F30"/>
  <c r="G32"/>
  <c r="F32"/>
  <c r="G34"/>
  <c r="F34"/>
  <c r="G36"/>
  <c r="F36"/>
  <c r="G38"/>
  <c r="F38"/>
  <c r="G40"/>
  <c r="F40"/>
  <c r="D2" i="16"/>
  <c r="H2" i="18" l="1"/>
  <c r="S37" i="23"/>
  <c r="S39"/>
  <c r="S41"/>
  <c r="S43"/>
  <c r="S45"/>
  <c r="S47"/>
  <c r="S49"/>
  <c r="S51"/>
  <c r="S53"/>
  <c r="S55"/>
  <c r="S57"/>
  <c r="S59"/>
  <c r="S61"/>
  <c r="S63"/>
  <c r="S44"/>
  <c r="S52"/>
  <c r="S60"/>
  <c r="S58"/>
  <c r="S38"/>
  <c r="S35"/>
  <c r="S46"/>
  <c r="S62"/>
  <c r="S36"/>
  <c r="S40"/>
  <c r="S48"/>
  <c r="S56"/>
  <c r="S64"/>
  <c r="S42"/>
  <c r="S50"/>
  <c r="S54"/>
  <c r="D2" i="25"/>
  <c r="H3"/>
  <c r="D3"/>
  <c r="H2"/>
  <c r="D3" i="24"/>
  <c r="H3"/>
  <c r="D2"/>
  <c r="H2"/>
  <c r="D3" i="22"/>
  <c r="H2"/>
  <c r="D2"/>
  <c r="H3"/>
  <c r="D3" i="21"/>
  <c r="H2"/>
  <c r="D2"/>
  <c r="H3"/>
  <c r="D3" i="16"/>
  <c r="H3" i="18"/>
  <c r="D3"/>
  <c r="D2"/>
</calcChain>
</file>

<file path=xl/comments1.xml><?xml version="1.0" encoding="utf-8"?>
<comments xmlns="http://schemas.openxmlformats.org/spreadsheetml/2006/main">
  <authors>
    <author>Author</author>
  </authors>
  <commentList>
    <comment ref="A1" authorId="0">
      <text>
        <r>
          <rPr>
            <b/>
            <sz val="8"/>
            <color indexed="81"/>
            <rFont val="Tahoma"/>
            <family val="2"/>
          </rPr>
          <t>Author:</t>
        </r>
        <r>
          <rPr>
            <sz val="8"/>
            <color indexed="81"/>
            <rFont val="Tahoma"/>
            <family val="2"/>
          </rPr>
          <t xml:space="preserve">
Original Regression run by Derek</t>
        </r>
      </text>
    </comment>
  </commentList>
</comments>
</file>

<file path=xl/comments2.xml><?xml version="1.0" encoding="utf-8"?>
<comments xmlns="http://schemas.openxmlformats.org/spreadsheetml/2006/main">
  <authors>
    <author>Author</author>
  </authors>
  <commentList>
    <comment ref="A1" authorId="0">
      <text>
        <r>
          <rPr>
            <b/>
            <sz val="8"/>
            <color indexed="81"/>
            <rFont val="Tahoma"/>
            <family val="2"/>
          </rPr>
          <t>Author:</t>
        </r>
        <r>
          <rPr>
            <sz val="8"/>
            <color indexed="81"/>
            <rFont val="Tahoma"/>
            <family val="2"/>
          </rPr>
          <t xml:space="preserve">
This regression includes ratings randomly picked.</t>
        </r>
      </text>
    </comment>
  </commentList>
</comments>
</file>

<file path=xl/comments3.xml><?xml version="1.0" encoding="utf-8"?>
<comments xmlns="http://schemas.openxmlformats.org/spreadsheetml/2006/main">
  <authors>
    <author>Author</author>
  </authors>
  <commentList>
    <comment ref="A1" authorId="0">
      <text>
        <r>
          <rPr>
            <b/>
            <sz val="8"/>
            <color indexed="81"/>
            <rFont val="Tahoma"/>
            <family val="2"/>
          </rPr>
          <t>Author:</t>
        </r>
        <r>
          <rPr>
            <sz val="8"/>
            <color indexed="81"/>
            <rFont val="Tahoma"/>
            <family val="2"/>
          </rPr>
          <t xml:space="preserve">
This regression includes ratings randomly picked.</t>
        </r>
      </text>
    </comment>
  </commentList>
</comments>
</file>

<file path=xl/sharedStrings.xml><?xml version="1.0" encoding="utf-8"?>
<sst xmlns="http://schemas.openxmlformats.org/spreadsheetml/2006/main" count="706" uniqueCount="234">
  <si>
    <t>3) Running Time (mins)</t>
  </si>
  <si>
    <t>4) Qtr of Release (1-4)</t>
  </si>
  <si>
    <r>
      <t xml:space="preserve">6) </t>
    </r>
    <r>
      <rPr>
        <sz val="11"/>
        <color rgb="FF000000"/>
        <rFont val="Calibri"/>
        <family val="2"/>
        <scheme val="minor"/>
      </rPr>
      <t>Production Budget ($MIL)</t>
    </r>
  </si>
  <si>
    <t>9) Lifetime Gross ($MIL)</t>
  </si>
  <si>
    <t>11) Critic Rating (% from Rotten Tomatoes)</t>
  </si>
  <si>
    <t>7) Star Power of Lead Actor (Rotten Tomatoes)</t>
  </si>
  <si>
    <t>8) Director (Rotten Tomatoes Rating)</t>
  </si>
  <si>
    <r>
      <t>5) Audience (G=1, PG=2, PG-13=3, R=4)</t>
    </r>
    <r>
      <rPr>
        <sz val="11"/>
        <color theme="1"/>
        <rFont val="Calibri"/>
        <family val="2"/>
        <scheme val="minor"/>
      </rPr>
      <t xml:space="preserve"> </t>
    </r>
  </si>
  <si>
    <t>10) Total Award Nominations (IMDB)</t>
  </si>
  <si>
    <t>The Incredibles</t>
  </si>
  <si>
    <t>Goodwill Hunting</t>
  </si>
  <si>
    <t>7) Star Power of Lead Actor (Rotten Tomatoes %)</t>
  </si>
  <si>
    <t>8) Director (Rotten Tomatoes %)</t>
  </si>
  <si>
    <t>11) Critic Rating (Rotten Tomatoes %)</t>
  </si>
  <si>
    <t>12) Oscar Nomination (0 or 1)</t>
  </si>
  <si>
    <t>Linda Hamilton</t>
  </si>
  <si>
    <t>Rodney Dangerfield</t>
  </si>
  <si>
    <t>Bill Murphy</t>
  </si>
  <si>
    <t>Sally Field</t>
  </si>
  <si>
    <t>Robin Wright Penn</t>
  </si>
  <si>
    <t>Alec Guiness</t>
  </si>
  <si>
    <t>Omar Sharif</t>
  </si>
  <si>
    <t>Jeremy Irons</t>
  </si>
  <si>
    <t>James Earl Jones</t>
  </si>
  <si>
    <t>Max von Sydow</t>
  </si>
  <si>
    <t>Linda Blair</t>
  </si>
  <si>
    <t>Olivia Newton John</t>
  </si>
  <si>
    <t>Stockard Channing</t>
  </si>
  <si>
    <t>Harrison Ford</t>
  </si>
  <si>
    <t>Carrie Fisher</t>
  </si>
  <si>
    <t>Michael Moriarty</t>
  </si>
  <si>
    <t>Chris Penn</t>
  </si>
  <si>
    <t>These movies and their attributes will be used in the regression as independent variables against the ratings on the Control Ratings tab.  The more movies we add the better the regression should be.</t>
  </si>
  <si>
    <t>(Yes or No)</t>
  </si>
  <si>
    <t>Academy Award Nominee</t>
  </si>
  <si>
    <t>(Number of Movies directed)</t>
  </si>
  <si>
    <t>Critic Rating</t>
  </si>
  <si>
    <t>WSJ, USA Today, IMDB</t>
  </si>
  <si>
    <t>Goggle Hits</t>
  </si>
  <si>
    <t>Robots</t>
  </si>
  <si>
    <t>Bewitched</t>
  </si>
  <si>
    <t>The Last Samurai</t>
  </si>
  <si>
    <t>3962/14648</t>
  </si>
  <si>
    <t>Saw</t>
  </si>
  <si>
    <t>Wyatt Earp</t>
  </si>
  <si>
    <t>Unforgiven</t>
  </si>
  <si>
    <t>Little Shop of Horrors</t>
  </si>
  <si>
    <t>The Phantom of the Opera</t>
  </si>
  <si>
    <t>The Godfather</t>
  </si>
  <si>
    <t>The Little Mermaid</t>
  </si>
  <si>
    <t>The Hitchhiker's Guide to the Galaxy</t>
  </si>
  <si>
    <t>Sin City</t>
  </si>
  <si>
    <t>28 Days</t>
  </si>
  <si>
    <t>Land of the Dead</t>
  </si>
  <si>
    <t>Shrek</t>
  </si>
  <si>
    <t xml:space="preserve">Schindler's List </t>
  </si>
  <si>
    <t>The Usual Suspects</t>
  </si>
  <si>
    <t>14621/16615</t>
  </si>
  <si>
    <t>Philadelphia</t>
  </si>
  <si>
    <t>User Id</t>
  </si>
  <si>
    <t>Incredibles Rating</t>
  </si>
  <si>
    <t>Braveheart Rating</t>
  </si>
  <si>
    <t>Bourne Identity Rating</t>
  </si>
  <si>
    <t>Old School Rating</t>
  </si>
  <si>
    <t>Shawshank Redemption Rating</t>
  </si>
  <si>
    <t>Saving Private Ryan Rating</t>
  </si>
  <si>
    <t>Finding Nemo Rating</t>
  </si>
  <si>
    <t>Chicago Rating</t>
  </si>
  <si>
    <t>Saw Rating</t>
  </si>
  <si>
    <t>I Robot Rating</t>
  </si>
  <si>
    <t>Tombstone Rating</t>
  </si>
  <si>
    <t>Pirates of the Caribbean Rating</t>
  </si>
  <si>
    <t>Lost in Translation Rating</t>
  </si>
  <si>
    <t>Miss Congeniality Rating</t>
  </si>
  <si>
    <t>What Women Want Rating</t>
  </si>
  <si>
    <t>Fight Club Rating</t>
  </si>
  <si>
    <t>Napoleon Dynamite Rating</t>
  </si>
  <si>
    <t>Good Will Hunting Rating</t>
  </si>
  <si>
    <t>The Ring Rating</t>
  </si>
  <si>
    <t>Grease Rating</t>
  </si>
  <si>
    <t>Independence Day Rating</t>
  </si>
  <si>
    <t>The Patriot Rating</t>
  </si>
  <si>
    <t>Hitchhikers Guide Rating</t>
  </si>
  <si>
    <t>Sin City Rating</t>
  </si>
  <si>
    <t>28 Days Rating</t>
  </si>
  <si>
    <t>Shrek Rating</t>
  </si>
  <si>
    <t>Pearl Harbor Rating</t>
  </si>
  <si>
    <t>Usual Suspects Rating</t>
  </si>
  <si>
    <t>The Day after Tomorrow Rating</t>
  </si>
  <si>
    <t>Unforgiven Rating</t>
  </si>
  <si>
    <t>Philadelphia Rating</t>
  </si>
  <si>
    <t>Other Top Ratings</t>
  </si>
  <si>
    <t>1) Genre (1-9)</t>
  </si>
  <si>
    <t>2) Release Year</t>
  </si>
  <si>
    <t>Genre</t>
  </si>
  <si>
    <t>Action/Adventure</t>
  </si>
  <si>
    <t>Comedy</t>
  </si>
  <si>
    <t>Drama</t>
  </si>
  <si>
    <t>Horror</t>
  </si>
  <si>
    <t>Epic/Historical</t>
  </si>
  <si>
    <t>Science Fiction</t>
  </si>
  <si>
    <t>Western</t>
  </si>
  <si>
    <t>Family</t>
  </si>
  <si>
    <t>The Terminator</t>
  </si>
  <si>
    <t>Caddyshack</t>
  </si>
  <si>
    <t>Lawrence of Arabia</t>
  </si>
  <si>
    <t>Forrest Gump</t>
  </si>
  <si>
    <t>The Exorcist</t>
  </si>
  <si>
    <t>Musical</t>
  </si>
  <si>
    <t>Grease</t>
  </si>
  <si>
    <t>Pale Rider</t>
  </si>
  <si>
    <t>Star Wars: Episode IV: A New Hope</t>
  </si>
  <si>
    <t xml:space="preserve">Actor 1 </t>
  </si>
  <si>
    <t>Director</t>
  </si>
  <si>
    <t>Clint Eastwood</t>
  </si>
  <si>
    <t>Peter O'Toole</t>
  </si>
  <si>
    <t>David Lean</t>
  </si>
  <si>
    <t>*(G=1, PG=2, PG-13=3, NC-17=4, R=5)</t>
  </si>
  <si>
    <t>George Lucas</t>
  </si>
  <si>
    <t>Mark Hamill</t>
  </si>
  <si>
    <t>John Travolta</t>
  </si>
  <si>
    <t>Randal Kleiser</t>
  </si>
  <si>
    <t>William Friedkin</t>
  </si>
  <si>
    <t>Ellen Burstyn</t>
  </si>
  <si>
    <t>Rob Minkoff</t>
  </si>
  <si>
    <t>Matthew Broderick</t>
  </si>
  <si>
    <t>The Lion King</t>
  </si>
  <si>
    <t>Robert Zemeckis</t>
  </si>
  <si>
    <t>Tom Hanks</t>
  </si>
  <si>
    <t>Chevy Chase</t>
  </si>
  <si>
    <t>Harold Ramis</t>
  </si>
  <si>
    <t>Arnold Schwarzenegger</t>
  </si>
  <si>
    <t>James Cameron</t>
  </si>
  <si>
    <t>Qtr of Release</t>
  </si>
  <si>
    <t>Netflix Id</t>
  </si>
  <si>
    <t>Film Name</t>
  </si>
  <si>
    <t>Shawshank Redemption</t>
  </si>
  <si>
    <t>Saving Private Ryan</t>
  </si>
  <si>
    <t>Would be best if we had income for each movie instead</t>
  </si>
  <si>
    <t>Miss Congeniality</t>
  </si>
  <si>
    <t>Independence Day</t>
  </si>
  <si>
    <t>The Patriot</t>
  </si>
  <si>
    <t>The Day After Tomorrow</t>
  </si>
  <si>
    <t>Pirates of the Caribbean</t>
  </si>
  <si>
    <t>Pearl Harbor</t>
  </si>
  <si>
    <t>Lost in Translation</t>
  </si>
  <si>
    <t>What Women Want</t>
  </si>
  <si>
    <t>Lethal Weapon 4</t>
  </si>
  <si>
    <t>Bruce Almighty</t>
  </si>
  <si>
    <t xml:space="preserve">Armageddon  </t>
  </si>
  <si>
    <t xml:space="preserve">Sweet Home Alabama </t>
  </si>
  <si>
    <t>The Royal Tanenbaums</t>
  </si>
  <si>
    <t>Napoleon Dynamite</t>
  </si>
  <si>
    <t>Fahrenheit 9/11</t>
  </si>
  <si>
    <t>Sister Act</t>
  </si>
  <si>
    <t>Kill Bill: Vol. 1</t>
  </si>
  <si>
    <t>Anchorman: The Legend of Ron Burgundy</t>
  </si>
  <si>
    <t>The Passion of the Christ</t>
  </si>
  <si>
    <t xml:space="preserve">Pretty Woman     </t>
  </si>
  <si>
    <t xml:space="preserve">The Green Mile </t>
  </si>
  <si>
    <t>The Rock</t>
  </si>
  <si>
    <t xml:space="preserve">Ocean's Eleven </t>
  </si>
  <si>
    <t xml:space="preserve">The Italian Job </t>
  </si>
  <si>
    <t>I, Robot</t>
  </si>
  <si>
    <t>Top Gun</t>
  </si>
  <si>
    <t>Finding Nemo</t>
  </si>
  <si>
    <t>Incredibles</t>
  </si>
  <si>
    <t>The Ring</t>
  </si>
  <si>
    <t>Texas Chainsaw</t>
  </si>
  <si>
    <t>Chicago</t>
  </si>
  <si>
    <t>Hairspray</t>
  </si>
  <si>
    <t>Fight Club</t>
  </si>
  <si>
    <t>Batman Begins</t>
  </si>
  <si>
    <t>Old School</t>
  </si>
  <si>
    <t>Braveheart</t>
  </si>
  <si>
    <t>Scarface</t>
  </si>
  <si>
    <t>Goodfellas</t>
  </si>
  <si>
    <t>Good Will Hunting</t>
  </si>
  <si>
    <t>Tombstone</t>
  </si>
  <si>
    <t>Good, the Bad and Ugly</t>
  </si>
  <si>
    <t>Bourne Identity</t>
  </si>
  <si>
    <t>The Matrix</t>
  </si>
  <si>
    <t>Release Year</t>
  </si>
  <si>
    <t>Running Time (mins)</t>
  </si>
  <si>
    <r>
      <t>Rating</t>
    </r>
    <r>
      <rPr>
        <b/>
        <sz val="11"/>
        <color theme="1"/>
        <rFont val="Calibri"/>
        <family val="2"/>
        <scheme val="minor"/>
      </rPr>
      <t xml:space="preserve"> *</t>
    </r>
  </si>
  <si>
    <t>Production Budget</t>
  </si>
  <si>
    <t>Actor 2</t>
  </si>
  <si>
    <t>Actor 3</t>
  </si>
  <si>
    <t>Opening Weekend</t>
  </si>
  <si>
    <t>Lifetime Gross</t>
  </si>
  <si>
    <t>Lance Henriksen</t>
  </si>
  <si>
    <r>
      <t>5) Audience (G=1, PG=2, PG-13=3, R=4)</t>
    </r>
    <r>
      <rPr>
        <b/>
        <sz val="11"/>
        <color theme="1"/>
        <rFont val="Calibri"/>
        <family val="2"/>
        <scheme val="minor"/>
      </rPr>
      <t xml:space="preserve"> </t>
    </r>
  </si>
  <si>
    <r>
      <t xml:space="preserve">6) </t>
    </r>
    <r>
      <rPr>
        <b/>
        <sz val="11"/>
        <color rgb="FF000000"/>
        <rFont val="Calibri"/>
        <family val="2"/>
        <scheme val="minor"/>
      </rPr>
      <t>Production Budget ($MIL)</t>
    </r>
  </si>
  <si>
    <t>User</t>
  </si>
  <si>
    <t>Rating</t>
  </si>
  <si>
    <r>
      <t>5) Audience                             (G=1, PG=2, PG-13=3, R=4)</t>
    </r>
    <r>
      <rPr>
        <b/>
        <sz val="11"/>
        <color theme="1"/>
        <rFont val="Calibri"/>
        <family val="2"/>
        <scheme val="minor"/>
      </rPr>
      <t xml:space="preserve"> </t>
    </r>
  </si>
  <si>
    <t>All Movies</t>
  </si>
  <si>
    <t>Target Movies</t>
  </si>
  <si>
    <t>Randomizer</t>
  </si>
  <si>
    <t>Std Dev</t>
  </si>
  <si>
    <t>Shawshank Rating</t>
  </si>
  <si>
    <t>Regression Rating</t>
  </si>
  <si>
    <t>Constant</t>
  </si>
  <si>
    <t>Bourne Identity Factor</t>
  </si>
  <si>
    <t>Old School Factor</t>
  </si>
  <si>
    <t>Shawshank Factor</t>
  </si>
  <si>
    <t>Braveheart Factor</t>
  </si>
  <si>
    <t>Incredibles Factor</t>
  </si>
  <si>
    <t>Saw Factor</t>
  </si>
  <si>
    <t>Grease Factor</t>
  </si>
  <si>
    <t>I Robot Factor</t>
  </si>
  <si>
    <t>Tombstone Factor</t>
  </si>
  <si>
    <t>Fight Club Factor</t>
  </si>
  <si>
    <t>Saving Private Ryan Factor</t>
  </si>
  <si>
    <t>Finding Nemo Factor</t>
  </si>
  <si>
    <t>Chicago Factor</t>
  </si>
  <si>
    <t>Napoleon Dynamite Factor</t>
  </si>
  <si>
    <t>Good Will Hunting Factor</t>
  </si>
  <si>
    <t>The Ring Factor</t>
  </si>
  <si>
    <t>Hitchhikers Guide Factor</t>
  </si>
  <si>
    <t>Unforgiven Factor</t>
  </si>
  <si>
    <t>Regression RMSE</t>
  </si>
  <si>
    <t>Error</t>
  </si>
  <si>
    <t>Error^2</t>
  </si>
  <si>
    <t>ABS(Error)</t>
  </si>
  <si>
    <t>Regression MAE</t>
  </si>
  <si>
    <t>Optimized RMSE</t>
  </si>
  <si>
    <t>Optimized MAE</t>
  </si>
  <si>
    <t>Optimized Regression Rating</t>
  </si>
  <si>
    <t xml:space="preserve">—————   4/17/2009 1:47:34 PM   ———————————————————— 
Worksheet size: 10000 cells.
Welcome to Minitab, press F1 for help.
Regression Analysis: Independence versus Bourne Ident, Old School R, ... 
The regression equation is
Independence Day Rating = 4.00 + 0.131 Bourne Identity Rating
                          + 0.113 Old School Rating - 0.207 Shawshank Rating
                          - 0.218 Braveheart Rating + 0.472 Incredibles Rating
                          - 0.237 Saw Rating + 0.275 Grease Rating
                          + 0.155 I Robot Rating + 0.473 Tombstone Rating
                          - 0.0061 Fight Club Rating
                          + 0.120 Saving Private Ryan Rating
                          - 0.533 Finding Nemo Rating - 0.331 Chicago Rating
                          - 0.216 Napoleon Dynamite Rating
                          + 0.039 Good Will Hunting Rating
                          - 0.137 The Ring Rating
                          - 0.0646 Hitchhikers Guide Rating
                          + 0.145 Unforgiven Rating
Predictor                       Coef  SE Coef      T      P
Constant                       3.996    1.238   3.23  0.008
Bourne Identity Rating        0.1313   0.2106   0.62  0.546
Old School Rating             0.1133   0.1718   0.66  0.523
Shawshank Rating             -0.2067   0.1557  -1.33  0.211
Braveheart Rating            -0.2180   0.2040  -1.07  0.308
Incredibles Rating            0.4718   0.2166   2.18  0.052
Saw Rating                   -0.2371   0.1384  -1.71  0.115
Grease Rating                 0.2748   0.1127   2.44  0.033
I Robot Rating                0.1554   0.1427   1.09  0.300
Tombstone Rating              0.4726   0.1252   3.77  0.003
Fight Club Rating           -0.00613  0.07522  -0.08  0.936
Saving Private Ryan Rating    0.1203   0.1861   0.65  0.531
Finding Nemo Rating          -0.5327   0.2227  -2.39  0.036
Chicago Rating              -0.33114  0.09244  -3.58  0.004
Napoleon Dynamite Rating    -0.21611  0.08109  -2.67  0.022
Good Will Hunting Rating      0.0391   0.1268   0.31  0.763
The Ring Rating              -0.1366   0.1194  -1.14  0.277
Hitchhikers Guide Rating    -0.06465  0.08803  -0.73  0.478
Unforgiven Rating             0.1455   0.1312   1.11  0.291
S = 0.367290   R-Sq = 90.8%   R-Sq(adj) = 75.8%
Analysis of Variance
Source          DF       SS      MS     F      P
Regression      18  14.6827  0.8157  6.05  0.002
Residual Error  11   1.4839  0.1349
Total           29  16.1667
Source                      DF  Seq SS
Bourne Identity Rating       1  1.5625
Old School Rating            1  0.0011
Shawshank Rating             1  0.3942
Braveheart Rating            1  0.6899
Incredibles Rating           1  0.2547
Saw Rating                   1  0.8613
Grease Rating                1  2.0085
I Robot Rating               1  1.0628
Tombstone Rating             1  1.5028
Fight Club Rating            1  0.1272
Saving Private Ryan Rating   1  0.0019
Finding Nemo Rating          1  2.4042
Chicago Rating               1  1.5548
Napoleon Dynamite Rating     1  1.8376
Good Will Hunting Rating     1  0.0226
The Ring Rating              1  0.1670
Hitchhikers Guide Rating     1  0.0639
Unforgiven Rating            1  0.1658
Unusual Observations
       Bourne
     Identity  Independence
Obs    Rating    Day Rating     Fit  SE Fit  Residual  St Resid
 13      3.00        4.0000  3.6687  0.3294    0.3313      2.04R
R denotes an observation with a large standardized residual.
</t>
  </si>
  <si>
    <r>
      <t xml:space="preserve">
—————   4/17/2009 1:21:14 PM   ———————————————————— 
Regression Analysis: Independence versus Bourne Ident, Old School R, ... 
</t>
    </r>
    <r>
      <rPr>
        <b/>
        <sz val="11"/>
        <color rgb="FFFF0000"/>
        <rFont val="Calibri"/>
        <family val="2"/>
        <scheme val="minor"/>
      </rPr>
      <t xml:space="preserve">
* Lifetime Gross is highly correlated with other X variables
* Lifetime Gross has been removed from the equation.
* Total Award Nominations is highly correlated with other X variables
* Total Award Nominations has been removed from the equation.
* Critic Rating is highly correlated with other X variables
* Critic Rating has been removed from the equation.
* Oscar Nomination is highly correlated with other X variables
* Oscar Nomination has been removed from the equation.</t>
    </r>
    <r>
      <rPr>
        <sz val="11"/>
        <color theme="1"/>
        <rFont val="Calibri"/>
        <family val="2"/>
        <scheme val="minor"/>
      </rPr>
      <t xml:space="preserve">
The regression equation is
Independence Day = 2.2 + 0.187 Bourne Identity Rating + 0.0038 Old School Rating
                   - 0.0402 Shawshank Rating - 0.0746 Braveheart Rating
                   - 0.0460 Incredibles Rating - 0.319 Saw Rating
                   + 0.225 Grease Rating + 0.208 I Robot Rating
                   + 0.350 Tombstone Rating + </t>
    </r>
    <r>
      <rPr>
        <b/>
        <sz val="11"/>
        <color rgb="FFFF0000"/>
        <rFont val="Calibri"/>
        <family val="2"/>
        <scheme val="minor"/>
      </rPr>
      <t>0.000 Genre + 0.0000 Release Year
                   - 0.00000 Running Time - 0.000 Qtr of Release
                   + 0.000 Audience + 0.00000 Production Budget
                   + 0.000 Star Power of Lead Actor + 0.00 Director</t>
    </r>
    <r>
      <rPr>
        <sz val="11"/>
        <color theme="1"/>
        <rFont val="Calibri"/>
        <family val="2"/>
        <scheme val="minor"/>
      </rPr>
      <t xml:space="preserve">
Predictor                      Coef   SE Coef      T      P
Constant                       2.22     81.26   0.03  0.978
Bourne Identity Rating      0.18695   0.07281   2.57  0.011
Old School Rating           0.00382   0.05827   0.07  0.948
Shawshank Rating           -0.04021   0.05602  -0.72  0.474
Braveheart Rating          -0.07463   0.06406  -1.16  0.245
Incredibles Rating         -0.04596   0.07971  -0.58  0.565
Saw Rating                 -0.31941   0.04995  -6.39  0.000
Grease Rating               0.22515   0.03885   5.80  0.000
I Robot Rating              0.20755   0.05724   3.63  0.000
Tombstone Rating            0.34952   0.05025   6.96  0.000
Genre                        0.0000    0.1769   0.00  1.000
Release Year                0.00000   0.04031   0.00  1.000
Running Time              -0.000000  0.004491  -0.00  1.000
Qtr of Release              -0.0000    0.2892  -0.00  1.000
Audience                     0.0000    0.1608   0.00  1.000
Production Budget          0.000000  0.007963   0.00  1.000
Star Power of Lead Actor     0.0000    0.9767   0.00  1.000
Director                      0.000     1.412   0.00  1.000
S = 0.528773   R-Sq = 51.6%   R-Sq(adj) = 48.3%
Analysis of Variance
Source           DF        SS      MS      F      P
Regression       17   75.0406  4.4142  15.79  0.000
Residual Error  252   70.4594  0.2796
Total           269  145.5000
Source                    DF   Seq SS
Bourne Identity Rating     1  14.0625
Old School Rating          1   0.0101
Shawshank Rating           1   3.5480
Braveheart Rating          1   6.2093
Incredibles Rating         1   2.2919
Saw Rating                 1   7.7515
Grease Rating              1  18.0765
I Robot Rating             1   9.5651
Tombstone Rating           1  13.5256
Genre                      1   0.0000
Release Year               1   0.0000
Running Time               1   0.0000
Qtr of Release             1   0.0000
Audience                   1   0.0000
Production Budget          1   0.0000
Star Power of Lead Actor   1   0.0000
Director                   1   0.0000
Unusual Observations
       Bourne
     Identity
Obs    Rating  Independence Day     Fit  SE Fit  Residual  St Resid
 10      5.00            3.0000  4.0263  0.1340   -1.0263     -2.01R
 40      5.00            3.0000  4.0263  0.1340   -1.0263     -2.01R
 70      5.00            3.0000  4.0263  0.1340   -1.0263     -2.01R
100      5.00            3.0000  4.0263  0.1340   -1.0263     -2.01R
130      5.00            3.0000  4.0263  0.1340   -1.0263     -2.01R
160      5.00            3.0000  4.0263  0.1340   -1.0263     -2.01R
190      5.00            3.0000  4.0263  0.1340   -1.0263     -2.01R
220      5.00            3.0000  4.0263  0.1340   -1.0263     -2.01R
250      5.00            3.0000  4.0263  0.1340   -1.0263     -2.01R
R denotes an observation with a large standardized residual.
Regression Analysis: Independence versus Bourne Ident, Saw Rating, ... 
* Lifetime Gross is highly correlated with other X variables
* Lifetime Gross has been removed from the equation.
* Total Award Nominations is highly correlated with other X variables
* Total Award Nominations has been removed from the equation.
* Critic Rating is highly correlated with other X variables
* Critic Rating has been removed from the equation.
* Oscar Nomination is highly correlated with other X variables
* Oscar Nomination has been removed from the equation.
The regression equation is
Independence Day = 1.8 + 0.162 Bourne Identity Rating - 0.332 Saw Rating
                   + 0.218 Grease Rating + 0.217 I Robot Rating
                   + 0.312 Tombstone Rating + 0.000 Genre + 0.0000 Release Year
                   - 0.00000 Running Time - 0.000 Qtr of Release
                   + 0.000 Audience - 0.00000 Production Budget
                   + 0.000 Star Power of Lead Actor + 0.00 Director
Predictor                      Coef   SE Coef      T      P
Constant                       1.79     81.17   0.02  0.982
Bourne Identity Rating      0.16237   0.05423   2.99  0.003
Saw Rating                 -0.33161   0.04794  -6.92  0.000
Grease Rating               0.21819   0.03690   5.91  0.000
I Robot Rating              0.21654   0.04540   4.77  0.000
Tombstone Rating            0.31181   0.03805   8.19  0.000
Genre                        0.0000    0.1767   0.00  1.000
Release Year                0.00000   0.04027   0.00  1.000
Running Time              -0.000000  0.004486  -0.00  1.000
Qtr of Release              -0.0000    0.2888  -0.00  1.000
Audience                     0.0000    0.1606   0.00  1.000
Production Budget         -0.000000  0.007954  -0.00  1.000
Star Power of Lead Actor     0.0000    0.9757   0.00  1.000
Director                      0.000     1.411   0.00  1.000
S = 0.528188   R-Sq = 50.9%   R-Sq(adj) = 48.4%
Analysis of Variance
Source           DF        SS      MS      F      P
Regression       13   74.0804  5.6985  20.43  0.000
Residual Error  256   71.4196  0.2790
Total           269  145.5000
Source                    DF   Seq SS
Bourne Identity Rating     1  14.0625
Saw Rating                 1   9.7795
Grease Rating              1  23.5214
I Robot Rating             1   7.9820
Tombstone Rating           1  18.7351
Genre                      1   0.0000
Release Year               1   0.0000
Running Time               1   0.0000
Qtr of Release             1   0.0000
Audience                   1   0.0000
Production Budget          1   0.0000
Star Power of Lead Actor   1   0.0000
Director                   1   0.0000
—————   4/17/2009 3:31:49 PM   ————————————————————
Worksheet size: 10000 cells.
Welcome to Minitab, press F1 for help.
Retrieving project from file: 'D:\Classes\Spring 2009\Decision
Models\Project\Regression 3.MPJ'
</t>
    </r>
  </si>
  <si>
    <t>Usual Suspects</t>
  </si>
  <si>
    <t>User Ratings</t>
  </si>
  <si>
    <t>Pirates</t>
  </si>
</sst>
</file>

<file path=xl/styles.xml><?xml version="1.0" encoding="utf-8"?>
<styleSheet xmlns="http://schemas.openxmlformats.org/spreadsheetml/2006/main">
  <numFmts count="6">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0.0000"/>
    <numFmt numFmtId="166" formatCode="0.0%"/>
  </numFmts>
  <fonts count="17">
    <font>
      <sz val="11"/>
      <color theme="1"/>
      <name val="Calibri"/>
      <family val="2"/>
      <scheme val="minor"/>
    </font>
    <font>
      <b/>
      <u/>
      <sz val="11"/>
      <color theme="1"/>
      <name val="Calibri"/>
      <family val="2"/>
      <scheme val="minor"/>
    </font>
    <font>
      <b/>
      <i/>
      <sz val="11"/>
      <color theme="1"/>
      <name val="Calibri"/>
      <family val="2"/>
      <scheme val="minor"/>
    </font>
    <font>
      <i/>
      <sz val="11"/>
      <color theme="1"/>
      <name val="Calibri"/>
      <family val="2"/>
      <scheme val="minor"/>
    </font>
    <font>
      <sz val="10"/>
      <name val="MS Sans Serif"/>
      <family val="2"/>
    </font>
    <font>
      <b/>
      <sz val="11"/>
      <color theme="1"/>
      <name val="Calibri"/>
      <family val="2"/>
      <scheme val="minor"/>
    </font>
    <font>
      <b/>
      <sz val="11"/>
      <color indexed="8"/>
      <name val="Calibri"/>
      <family val="2"/>
    </font>
    <font>
      <sz val="11"/>
      <color indexed="8"/>
      <name val="Calibri"/>
      <family val="2"/>
    </font>
    <font>
      <sz val="11"/>
      <color rgb="FF000000"/>
      <name val="Calibri"/>
      <family val="2"/>
      <scheme val="minor"/>
    </font>
    <font>
      <sz val="11"/>
      <color indexed="8"/>
      <name val="Symbol"/>
      <family val="1"/>
      <charset val="2"/>
    </font>
    <font>
      <sz val="11"/>
      <color theme="1"/>
      <name val="Calibri"/>
      <family val="2"/>
      <scheme val="minor"/>
    </font>
    <font>
      <sz val="8"/>
      <name val="Verdana"/>
      <family val="2"/>
    </font>
    <font>
      <b/>
      <sz val="11"/>
      <color rgb="FF000000"/>
      <name val="Calibri"/>
      <family val="2"/>
      <scheme val="minor"/>
    </font>
    <font>
      <b/>
      <sz val="11"/>
      <color indexed="8"/>
      <name val="Symbol"/>
      <family val="1"/>
      <charset val="2"/>
    </font>
    <font>
      <sz val="8"/>
      <color indexed="81"/>
      <name val="Tahoma"/>
      <family val="2"/>
    </font>
    <font>
      <b/>
      <sz val="8"/>
      <color indexed="81"/>
      <name val="Tahoma"/>
      <family val="2"/>
    </font>
    <font>
      <b/>
      <sz val="11"/>
      <color rgb="FFFF000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C0C0C0"/>
        <bgColor rgb="FFC0C0C0"/>
      </patternFill>
    </fill>
  </fills>
  <borders count="47">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rgb="FFD0D7E5"/>
      </left>
      <right/>
      <top style="thin">
        <color rgb="FFD0D7E5"/>
      </top>
      <bottom style="thin">
        <color rgb="FFD0D7E5"/>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D0D7E5"/>
      </right>
      <top style="thin">
        <color rgb="FFD0D7E5"/>
      </top>
      <bottom style="thin">
        <color rgb="FFD0D7E5"/>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002060"/>
      </left>
      <right/>
      <top style="thick">
        <color rgb="FF002060"/>
      </top>
      <bottom style="thick">
        <color rgb="FF002060"/>
      </bottom>
      <diagonal/>
    </border>
    <border>
      <left/>
      <right/>
      <top style="thick">
        <color rgb="FF002060"/>
      </top>
      <bottom style="thick">
        <color rgb="FF002060"/>
      </bottom>
      <diagonal/>
    </border>
    <border>
      <left/>
      <right style="thick">
        <color rgb="FF002060"/>
      </right>
      <top style="thick">
        <color rgb="FF002060"/>
      </top>
      <bottom style="thick">
        <color rgb="FF002060"/>
      </bottom>
      <diagonal/>
    </border>
    <border>
      <left/>
      <right style="thin">
        <color indexed="64"/>
      </right>
      <top/>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top style="thick">
        <color indexed="64"/>
      </top>
      <bottom style="medium">
        <color indexed="64"/>
      </bottom>
      <diagonal/>
    </border>
    <border>
      <left style="medium">
        <color indexed="64"/>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style="thin">
        <color rgb="FFD0D7E5"/>
      </right>
      <top style="thin">
        <color rgb="FFD0D7E5"/>
      </top>
      <bottom style="thin">
        <color rgb="FFD0D7E5"/>
      </bottom>
      <diagonal/>
    </border>
    <border>
      <left style="thin">
        <color rgb="FFD0D7E5"/>
      </left>
      <right style="thin">
        <color indexed="64"/>
      </right>
      <top style="thin">
        <color rgb="FFD0D7E5"/>
      </top>
      <bottom style="thin">
        <color rgb="FFD0D7E5"/>
      </bottom>
      <diagonal/>
    </border>
    <border>
      <left style="thin">
        <color indexed="64"/>
      </left>
      <right style="thin">
        <color rgb="FFD0D7E5"/>
      </right>
      <top style="thin">
        <color rgb="FFD0D7E5"/>
      </top>
      <bottom style="thin">
        <color indexed="64"/>
      </bottom>
      <diagonal/>
    </border>
    <border>
      <left style="thin">
        <color rgb="FFD0D7E5"/>
      </left>
      <right style="thin">
        <color rgb="FFD0D7E5"/>
      </right>
      <top style="thin">
        <color rgb="FFD0D7E5"/>
      </top>
      <bottom style="thin">
        <color indexed="64"/>
      </bottom>
      <diagonal/>
    </border>
    <border>
      <left style="thin">
        <color rgb="FFD0D7E5"/>
      </left>
      <right style="thin">
        <color indexed="64"/>
      </right>
      <top style="thin">
        <color rgb="FFD0D7E5"/>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4"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cellStyleXfs>
  <cellXfs count="140">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0" fillId="2" borderId="0" xfId="0" applyFill="1"/>
    <xf numFmtId="0" fontId="0" fillId="0" borderId="0" xfId="0" applyFill="1"/>
    <xf numFmtId="0" fontId="2" fillId="0" borderId="0" xfId="0" applyFont="1" applyFill="1"/>
    <xf numFmtId="0" fontId="3" fillId="0" borderId="0" xfId="0" applyFont="1"/>
    <xf numFmtId="6" fontId="0" fillId="0" borderId="0" xfId="0" applyNumberFormat="1"/>
    <xf numFmtId="0" fontId="0" fillId="2" borderId="0" xfId="0" applyFill="1" applyAlignment="1">
      <alignment wrapText="1"/>
    </xf>
    <xf numFmtId="6" fontId="0" fillId="0" borderId="0" xfId="0" applyNumberFormat="1" applyAlignment="1">
      <alignment horizontal="right"/>
    </xf>
    <xf numFmtId="0" fontId="2" fillId="0" borderId="0" xfId="0" applyFont="1" applyAlignment="1">
      <alignment horizontal="left"/>
    </xf>
    <xf numFmtId="0" fontId="0" fillId="0" borderId="0" xfId="0" applyAlignment="1">
      <alignment horizontal="left"/>
    </xf>
    <xf numFmtId="0" fontId="0" fillId="0" borderId="0" xfId="0" applyAlignment="1">
      <alignment horizontal="right"/>
    </xf>
    <xf numFmtId="0" fontId="0" fillId="2" borderId="0" xfId="0" applyFill="1" applyAlignment="1">
      <alignment horizontal="left"/>
    </xf>
    <xf numFmtId="0" fontId="0" fillId="2" borderId="0" xfId="0" applyFill="1" applyAlignment="1">
      <alignment horizontal="center"/>
    </xf>
    <xf numFmtId="0" fontId="0" fillId="0" borderId="0" xfId="0" applyFill="1" applyAlignment="1">
      <alignment horizontal="left"/>
    </xf>
    <xf numFmtId="0" fontId="0" fillId="0" borderId="0" xfId="0" applyFill="1" applyAlignment="1">
      <alignment horizontal="center"/>
    </xf>
    <xf numFmtId="0" fontId="6" fillId="3" borderId="2" xfId="1" applyFont="1" applyFill="1" applyBorder="1" applyAlignment="1" applyProtection="1">
      <alignment horizontal="center" vertical="center" wrapText="1"/>
    </xf>
    <xf numFmtId="0" fontId="4" fillId="0" borderId="0" xfId="1" applyAlignment="1">
      <alignment wrapText="1"/>
    </xf>
    <xf numFmtId="0" fontId="7" fillId="0" borderId="3" xfId="1" applyFont="1" applyFill="1" applyBorder="1" applyAlignment="1" applyProtection="1">
      <alignment horizontal="right" vertical="center" wrapText="1"/>
    </xf>
    <xf numFmtId="0" fontId="4" fillId="0" borderId="0" xfId="1"/>
    <xf numFmtId="0" fontId="8" fillId="0" borderId="0" xfId="0" applyFont="1"/>
    <xf numFmtId="0" fontId="9" fillId="0" borderId="0" xfId="0" applyFont="1"/>
    <xf numFmtId="9" fontId="0" fillId="0" borderId="0" xfId="4" applyFont="1"/>
    <xf numFmtId="0" fontId="0" fillId="0" borderId="0" xfId="2" applyNumberFormat="1" applyFont="1"/>
    <xf numFmtId="0" fontId="0" fillId="0" borderId="0" xfId="4" applyNumberFormat="1" applyFont="1"/>
    <xf numFmtId="0" fontId="0" fillId="0" borderId="0" xfId="0" applyAlignment="1">
      <alignment horizontal="center" wrapText="1"/>
    </xf>
    <xf numFmtId="0" fontId="5" fillId="0" borderId="0" xfId="0" applyFont="1" applyAlignment="1">
      <alignment horizontal="center" wrapText="1"/>
    </xf>
    <xf numFmtId="164" fontId="0" fillId="0" borderId="0" xfId="3" applyNumberFormat="1" applyFont="1"/>
    <xf numFmtId="0" fontId="12" fillId="0" borderId="0" xfId="0" applyFont="1"/>
    <xf numFmtId="0" fontId="13" fillId="0" borderId="0" xfId="0" applyFont="1"/>
    <xf numFmtId="0" fontId="6" fillId="0" borderId="3" xfId="1" applyFont="1" applyFill="1" applyBorder="1" applyAlignment="1" applyProtection="1">
      <alignment horizontal="left" vertical="center" wrapText="1"/>
    </xf>
    <xf numFmtId="0" fontId="0" fillId="0" borderId="0" xfId="0" applyNumberFormat="1"/>
    <xf numFmtId="0" fontId="0" fillId="0" borderId="0" xfId="3" applyNumberFormat="1" applyFont="1"/>
    <xf numFmtId="0" fontId="7" fillId="0" borderId="3" xfId="1" applyNumberFormat="1" applyFont="1" applyFill="1" applyBorder="1" applyAlignment="1" applyProtection="1">
      <alignment horizontal="right" vertical="center" wrapText="1"/>
    </xf>
    <xf numFmtId="0" fontId="5" fillId="0" borderId="0" xfId="0" applyFont="1"/>
    <xf numFmtId="0" fontId="5" fillId="0" borderId="0" xfId="0" applyFont="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0" fillId="0" borderId="0" xfId="0" applyAlignment="1">
      <alignment horizontal="left" vertical="center" wrapText="1"/>
    </xf>
    <xf numFmtId="0" fontId="6" fillId="0" borderId="0" xfId="1" applyFont="1" applyFill="1" applyBorder="1" applyAlignment="1" applyProtection="1">
      <alignment horizontal="left" vertical="center" wrapText="1"/>
    </xf>
    <xf numFmtId="0" fontId="7" fillId="0" borderId="0" xfId="1" applyFont="1" applyFill="1" applyBorder="1" applyAlignment="1" applyProtection="1">
      <alignment horizontal="right" vertical="center" wrapText="1"/>
    </xf>
    <xf numFmtId="43" fontId="7" fillId="0" borderId="3" xfId="2" applyFont="1" applyFill="1" applyBorder="1" applyAlignment="1" applyProtection="1">
      <alignment horizontal="right" vertical="center" wrapText="1"/>
    </xf>
    <xf numFmtId="43" fontId="6" fillId="3" borderId="2" xfId="2" applyFont="1" applyFill="1" applyBorder="1" applyAlignment="1" applyProtection="1">
      <alignment horizontal="center" vertical="center" wrapText="1"/>
    </xf>
    <xf numFmtId="43" fontId="4" fillId="0" borderId="0" xfId="2" applyFont="1"/>
    <xf numFmtId="0" fontId="5" fillId="0" borderId="0" xfId="0" applyFont="1" applyAlignment="1">
      <alignment wrapText="1"/>
    </xf>
    <xf numFmtId="0" fontId="12" fillId="0" borderId="0" xfId="0" applyFont="1" applyAlignment="1">
      <alignment wrapText="1"/>
    </xf>
    <xf numFmtId="0" fontId="13" fillId="0" borderId="0" xfId="0" applyFont="1" applyAlignment="1">
      <alignment wrapText="1"/>
    </xf>
    <xf numFmtId="0" fontId="0" fillId="0" borderId="0" xfId="0" applyAlignment="1">
      <alignment wrapText="1"/>
    </xf>
    <xf numFmtId="0" fontId="7" fillId="0" borderId="4" xfId="1" applyFont="1" applyFill="1" applyBorder="1" applyAlignment="1" applyProtection="1">
      <alignment horizontal="right" vertical="center" wrapText="1"/>
    </xf>
    <xf numFmtId="0" fontId="0" fillId="0" borderId="0" xfId="0" applyBorder="1" applyAlignment="1"/>
    <xf numFmtId="0" fontId="0" fillId="0" borderId="0" xfId="0" applyBorder="1"/>
    <xf numFmtId="0" fontId="5" fillId="0" borderId="0" xfId="0" applyFont="1" applyBorder="1" applyAlignment="1">
      <alignment wrapText="1"/>
    </xf>
    <xf numFmtId="0" fontId="12" fillId="0" borderId="0" xfId="0" applyFont="1" applyBorder="1" applyAlignment="1">
      <alignment wrapText="1"/>
    </xf>
    <xf numFmtId="0" fontId="0" fillId="0" borderId="0" xfId="0" applyBorder="1" applyAlignment="1">
      <alignment wrapText="1"/>
    </xf>
    <xf numFmtId="0" fontId="0" fillId="0" borderId="0" xfId="0" applyNumberFormat="1" applyBorder="1"/>
    <xf numFmtId="0" fontId="0" fillId="0" borderId="0" xfId="4" applyNumberFormat="1" applyFont="1" applyBorder="1"/>
    <xf numFmtId="0" fontId="0" fillId="0" borderId="0" xfId="2" applyNumberFormat="1" applyFont="1" applyBorder="1"/>
    <xf numFmtId="0" fontId="7" fillId="0" borderId="9" xfId="1" applyFont="1" applyFill="1" applyBorder="1" applyAlignment="1" applyProtection="1">
      <alignment horizontal="right" vertical="center" wrapText="1"/>
    </xf>
    <xf numFmtId="0" fontId="7" fillId="0" borderId="10" xfId="1" applyFont="1" applyFill="1" applyBorder="1" applyAlignment="1" applyProtection="1">
      <alignment horizontal="right" vertical="center" wrapText="1"/>
    </xf>
    <xf numFmtId="0" fontId="7" fillId="0" borderId="11" xfId="1" applyFont="1" applyFill="1" applyBorder="1" applyAlignment="1" applyProtection="1">
      <alignment horizontal="right" vertical="center" wrapText="1"/>
    </xf>
    <xf numFmtId="0" fontId="7" fillId="0" borderId="12" xfId="1" applyFont="1" applyFill="1" applyBorder="1" applyAlignment="1" applyProtection="1">
      <alignment horizontal="right" vertical="center" wrapText="1"/>
    </xf>
    <xf numFmtId="0" fontId="7" fillId="0" borderId="13" xfId="1" applyFont="1" applyFill="1" applyBorder="1" applyAlignment="1" applyProtection="1">
      <alignment horizontal="right" vertical="center" wrapText="1"/>
    </xf>
    <xf numFmtId="0" fontId="7" fillId="0" borderId="14" xfId="1" applyFont="1" applyFill="1" applyBorder="1" applyAlignment="1" applyProtection="1">
      <alignment horizontal="right" vertical="center" wrapText="1"/>
    </xf>
    <xf numFmtId="0" fontId="7" fillId="0" borderId="15" xfId="1" applyFont="1" applyFill="1" applyBorder="1" applyAlignment="1" applyProtection="1">
      <alignment horizontal="right" vertical="center" wrapText="1"/>
    </xf>
    <xf numFmtId="0" fontId="7" fillId="0" borderId="16" xfId="1" applyFont="1" applyFill="1" applyBorder="1" applyAlignment="1" applyProtection="1">
      <alignment horizontal="right" vertical="center" wrapText="1"/>
    </xf>
    <xf numFmtId="0" fontId="7" fillId="0" borderId="17" xfId="1" applyFont="1" applyFill="1" applyBorder="1" applyAlignment="1" applyProtection="1">
      <alignment horizontal="right" vertical="center" wrapText="1"/>
    </xf>
    <xf numFmtId="9" fontId="0" fillId="0" borderId="5" xfId="4" applyFont="1" applyBorder="1"/>
    <xf numFmtId="9" fontId="0" fillId="0" borderId="18" xfId="4" applyFont="1" applyBorder="1"/>
    <xf numFmtId="165" fontId="0" fillId="0" borderId="19" xfId="0" applyNumberFormat="1" applyBorder="1"/>
    <xf numFmtId="165" fontId="0" fillId="0" borderId="20" xfId="0" applyNumberFormat="1" applyBorder="1"/>
    <xf numFmtId="165" fontId="0" fillId="0" borderId="21" xfId="0" applyNumberFormat="1" applyBorder="1"/>
    <xf numFmtId="165" fontId="7" fillId="0" borderId="10" xfId="1" applyNumberFormat="1" applyFont="1" applyFill="1" applyBorder="1" applyAlignment="1" applyProtection="1">
      <alignment horizontal="right" vertical="center" wrapText="1"/>
    </xf>
    <xf numFmtId="165" fontId="7" fillId="0" borderId="11" xfId="1" applyNumberFormat="1" applyFont="1" applyFill="1" applyBorder="1" applyAlignment="1" applyProtection="1">
      <alignment horizontal="right" vertical="center" wrapText="1"/>
    </xf>
    <xf numFmtId="165" fontId="7" fillId="0" borderId="13" xfId="1" applyNumberFormat="1" applyFont="1" applyFill="1" applyBorder="1" applyAlignment="1" applyProtection="1">
      <alignment horizontal="right" vertical="center" wrapText="1"/>
    </xf>
    <xf numFmtId="165" fontId="7" fillId="0" borderId="0" xfId="1" applyNumberFormat="1" applyFont="1" applyFill="1" applyBorder="1" applyAlignment="1" applyProtection="1">
      <alignment horizontal="right" vertical="center" wrapText="1"/>
    </xf>
    <xf numFmtId="165" fontId="7" fillId="0" borderId="15" xfId="1" applyNumberFormat="1" applyFont="1" applyFill="1" applyBorder="1" applyAlignment="1" applyProtection="1">
      <alignment horizontal="right" vertical="center" wrapText="1"/>
    </xf>
    <xf numFmtId="165" fontId="7" fillId="0" borderId="16" xfId="1" applyNumberFormat="1" applyFont="1" applyFill="1" applyBorder="1" applyAlignment="1" applyProtection="1">
      <alignment horizontal="right" vertical="center" wrapText="1"/>
    </xf>
    <xf numFmtId="165" fontId="7" fillId="0" borderId="12" xfId="1" applyNumberFormat="1" applyFont="1" applyFill="1" applyBorder="1" applyAlignment="1" applyProtection="1">
      <alignment horizontal="right" vertical="center" wrapText="1"/>
    </xf>
    <xf numFmtId="165" fontId="7" fillId="0" borderId="14" xfId="1" applyNumberFormat="1" applyFont="1" applyFill="1" applyBorder="1" applyAlignment="1" applyProtection="1">
      <alignment horizontal="right" vertical="center" wrapText="1"/>
    </xf>
    <xf numFmtId="165" fontId="7" fillId="0" borderId="17" xfId="1" applyNumberFormat="1" applyFont="1" applyFill="1" applyBorder="1" applyAlignment="1" applyProtection="1">
      <alignment horizontal="righ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0" fillId="0" borderId="0" xfId="0" applyAlignment="1">
      <alignment horizontal="center" vertical="center"/>
    </xf>
    <xf numFmtId="0" fontId="0" fillId="0" borderId="15" xfId="0" applyBorder="1"/>
    <xf numFmtId="0" fontId="0" fillId="0" borderId="16" xfId="0" applyBorder="1"/>
    <xf numFmtId="0" fontId="0" fillId="0" borderId="17" xfId="0" applyBorder="1"/>
    <xf numFmtId="9" fontId="0" fillId="0" borderId="27" xfId="4" applyFont="1" applyBorder="1"/>
    <xf numFmtId="43" fontId="0" fillId="0" borderId="5" xfId="2" applyFont="1" applyBorder="1"/>
    <xf numFmtId="0" fontId="0" fillId="0" borderId="31" xfId="0" applyBorder="1"/>
    <xf numFmtId="0" fontId="0" fillId="0" borderId="22" xfId="0" applyBorder="1"/>
    <xf numFmtId="165" fontId="7" fillId="0" borderId="31" xfId="1" applyNumberFormat="1" applyFont="1" applyFill="1" applyBorder="1" applyAlignment="1" applyProtection="1">
      <alignment horizontal="right" vertical="center" wrapText="1"/>
    </xf>
    <xf numFmtId="165" fontId="7" fillId="0" borderId="32" xfId="1" applyNumberFormat="1" applyFont="1" applyFill="1" applyBorder="1" applyAlignment="1" applyProtection="1">
      <alignment horizontal="right" vertical="center" wrapText="1"/>
    </xf>
    <xf numFmtId="165" fontId="7" fillId="0" borderId="1" xfId="1" applyNumberFormat="1" applyFont="1" applyFill="1" applyBorder="1" applyAlignment="1" applyProtection="1">
      <alignment horizontal="right" vertical="center" wrapText="1"/>
    </xf>
    <xf numFmtId="0" fontId="0" fillId="0" borderId="28" xfId="0" applyBorder="1"/>
    <xf numFmtId="0" fontId="0" fillId="0" borderId="29" xfId="0" applyBorder="1"/>
    <xf numFmtId="0" fontId="6" fillId="3" borderId="34" xfId="1" applyFont="1" applyFill="1" applyBorder="1" applyAlignment="1" applyProtection="1">
      <alignment horizontal="center" vertical="center" wrapText="1"/>
    </xf>
    <xf numFmtId="0" fontId="7" fillId="0" borderId="35" xfId="1" applyFont="1" applyFill="1" applyBorder="1" applyAlignment="1" applyProtection="1">
      <alignment horizontal="right" vertical="center" wrapText="1"/>
    </xf>
    <xf numFmtId="0" fontId="7" fillId="0" borderId="36" xfId="1" applyFont="1" applyFill="1" applyBorder="1" applyAlignment="1" applyProtection="1">
      <alignment horizontal="right" vertical="center" wrapText="1"/>
    </xf>
    <xf numFmtId="0" fontId="7" fillId="0" borderId="37" xfId="1" applyFont="1" applyFill="1" applyBorder="1" applyAlignment="1" applyProtection="1">
      <alignment horizontal="right" vertical="center" wrapText="1"/>
    </xf>
    <xf numFmtId="0" fontId="7" fillId="0" borderId="38" xfId="1" applyFont="1" applyFill="1" applyBorder="1" applyAlignment="1" applyProtection="1">
      <alignment horizontal="right" vertical="center" wrapText="1"/>
    </xf>
    <xf numFmtId="0" fontId="7" fillId="0" borderId="39" xfId="1" applyFont="1" applyFill="1" applyBorder="1" applyAlignment="1" applyProtection="1">
      <alignment horizontal="right" vertical="center" wrapText="1"/>
    </xf>
    <xf numFmtId="0" fontId="0" fillId="2" borderId="15" xfId="0" applyFill="1" applyBorder="1"/>
    <xf numFmtId="0" fontId="0" fillId="2" borderId="16" xfId="0" applyFill="1" applyBorder="1"/>
    <xf numFmtId="0" fontId="0" fillId="2" borderId="17" xfId="0" applyFill="1" applyBorder="1"/>
    <xf numFmtId="0" fontId="0" fillId="0" borderId="29" xfId="0" applyBorder="1" applyAlignment="1">
      <alignment horizontal="center"/>
    </xf>
    <xf numFmtId="0" fontId="0" fillId="0" borderId="0" xfId="0" applyBorder="1" applyAlignment="1">
      <alignment horizontal="center"/>
    </xf>
    <xf numFmtId="0" fontId="0" fillId="0" borderId="0" xfId="0" applyFill="1" applyBorder="1"/>
    <xf numFmtId="0" fontId="0" fillId="0" borderId="10" xfId="0" applyBorder="1"/>
    <xf numFmtId="0" fontId="0" fillId="0" borderId="40" xfId="0" applyBorder="1"/>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166" fontId="0" fillId="0" borderId="0" xfId="4" applyNumberFormat="1" applyFont="1"/>
    <xf numFmtId="0" fontId="2" fillId="0" borderId="1" xfId="0" applyFont="1" applyBorder="1" applyAlignment="1">
      <alignment horizontal="center"/>
    </xf>
    <xf numFmtId="0" fontId="0" fillId="0" borderId="0" xfId="0"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xf numFmtId="0" fontId="0" fillId="0" borderId="30" xfId="0" applyBorder="1" applyAlignment="1">
      <alignment horizontal="left" wrapText="1"/>
    </xf>
    <xf numFmtId="0" fontId="0" fillId="0" borderId="31" xfId="0" applyBorder="1" applyAlignment="1">
      <alignment horizontal="left" wrapText="1"/>
    </xf>
    <xf numFmtId="0" fontId="0" fillId="0" borderId="0" xfId="0" applyBorder="1" applyAlignment="1">
      <alignment horizontal="left" wrapText="1"/>
    </xf>
    <xf numFmtId="0" fontId="0" fillId="0" borderId="22" xfId="0" applyBorder="1" applyAlignment="1">
      <alignment horizontal="left" wrapText="1"/>
    </xf>
    <xf numFmtId="0" fontId="0" fillId="0" borderId="32" xfId="0" applyBorder="1" applyAlignment="1">
      <alignment horizontal="left" wrapText="1"/>
    </xf>
    <xf numFmtId="0" fontId="0" fillId="0" borderId="1" xfId="0" applyBorder="1" applyAlignment="1">
      <alignment horizontal="left" wrapText="1"/>
    </xf>
    <xf numFmtId="0" fontId="0" fillId="0" borderId="33" xfId="0" applyBorder="1" applyAlignment="1">
      <alignment horizontal="left" wrapText="1"/>
    </xf>
    <xf numFmtId="0" fontId="5" fillId="0" borderId="5" xfId="0" applyFont="1"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5" fillId="0" borderId="24" xfId="0" applyFont="1" applyBorder="1" applyAlignment="1">
      <alignment horizontal="center"/>
    </xf>
    <xf numFmtId="0" fontId="5" fillId="0" borderId="26" xfId="0" applyFont="1" applyBorder="1" applyAlignment="1">
      <alignment horizontal="center"/>
    </xf>
    <xf numFmtId="0" fontId="5" fillId="0" borderId="23" xfId="0" applyFont="1" applyBorder="1" applyAlignment="1">
      <alignment horizontal="center"/>
    </xf>
    <xf numFmtId="0" fontId="5" fillId="0" borderId="25" xfId="0" applyFont="1" applyBorder="1" applyAlignment="1">
      <alignment horizontal="center"/>
    </xf>
    <xf numFmtId="165" fontId="0" fillId="0" borderId="0" xfId="0" applyNumberFormat="1"/>
    <xf numFmtId="43" fontId="0" fillId="0" borderId="18" xfId="2" applyNumberFormat="1" applyFont="1" applyBorder="1"/>
    <xf numFmtId="43" fontId="0" fillId="0" borderId="27" xfId="2" applyNumberFormat="1" applyFont="1" applyBorder="1"/>
  </cellXfs>
  <cellStyles count="5">
    <cellStyle name="Comma" xfId="2" builtinId="3"/>
    <cellStyle name="Currency" xfId="3" builtinId="4"/>
    <cellStyle name="Normal" xfId="0" builtinId="0"/>
    <cellStyle name="Normal 2" xfId="1"/>
    <cellStyle name="Percent" xfId="4" builtinId="5"/>
  </cellStyles>
  <dxfs count="0"/>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4"/>
  <c:chart>
    <c:title>
      <c:tx>
        <c:rich>
          <a:bodyPr/>
          <a:lstStyle/>
          <a:p>
            <a:pPr>
              <a:defRPr/>
            </a:pPr>
            <a:r>
              <a:rPr lang="en-US"/>
              <a:t>Regression Ratings</a:t>
            </a:r>
          </a:p>
        </c:rich>
      </c:tx>
      <c:layout/>
    </c:title>
    <c:plotArea>
      <c:layout/>
      <c:scatterChart>
        <c:scatterStyle val="lineMarker"/>
        <c:ser>
          <c:idx val="0"/>
          <c:order val="0"/>
          <c:spPr>
            <a:ln w="38100">
              <a:solidFill>
                <a:srgbClr val="FF0000"/>
              </a:solidFill>
            </a:ln>
          </c:spPr>
          <c:marker>
            <c:symbol val="diamond"/>
            <c:size val="5"/>
            <c:spPr>
              <a:solidFill>
                <a:srgbClr val="FF0000"/>
              </a:solidFill>
              <a:ln w="38100">
                <a:solidFill>
                  <a:srgbClr val="FF0000"/>
                </a:solidFill>
              </a:ln>
            </c:spPr>
          </c:marker>
          <c:xVal>
            <c:numRef>
              <c:f>'Optimization - ID'!$A$11:$A$40</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'Optimization - ID'!$D$11:$D$40</c:f>
              <c:numCache>
                <c:formatCode>General</c:formatCode>
                <c:ptCount val="30"/>
                <c:pt idx="0">
                  <c:v>4.4121999999999995</c:v>
                </c:pt>
                <c:pt idx="1">
                  <c:v>4.1808999999999994</c:v>
                </c:pt>
                <c:pt idx="2">
                  <c:v>4.7893999999999997</c:v>
                </c:pt>
                <c:pt idx="3">
                  <c:v>2.4053</c:v>
                </c:pt>
                <c:pt idx="4">
                  <c:v>6.2202000000000002</c:v>
                </c:pt>
                <c:pt idx="5">
                  <c:v>4.3363999999999994</c:v>
                </c:pt>
                <c:pt idx="6">
                  <c:v>4.8609999999999989</c:v>
                </c:pt>
                <c:pt idx="7">
                  <c:v>3.0886999999999998</c:v>
                </c:pt>
                <c:pt idx="8">
                  <c:v>3.7147999999999994</c:v>
                </c:pt>
                <c:pt idx="9">
                  <c:v>6.5056999999999992</c:v>
                </c:pt>
                <c:pt idx="10">
                  <c:v>4.4699</c:v>
                </c:pt>
                <c:pt idx="11">
                  <c:v>3.9733000000000001</c:v>
                </c:pt>
                <c:pt idx="12">
                  <c:v>3.9636999999999993</c:v>
                </c:pt>
                <c:pt idx="13">
                  <c:v>2.3034999999999997</c:v>
                </c:pt>
                <c:pt idx="14">
                  <c:v>4.891799999999999</c:v>
                </c:pt>
                <c:pt idx="15">
                  <c:v>5.2013999999999987</c:v>
                </c:pt>
                <c:pt idx="16">
                  <c:v>6.1223000000000001</c:v>
                </c:pt>
                <c:pt idx="17">
                  <c:v>5.8993000000000002</c:v>
                </c:pt>
                <c:pt idx="18">
                  <c:v>4.7481999999999989</c:v>
                </c:pt>
                <c:pt idx="19">
                  <c:v>4.5980999999999996</c:v>
                </c:pt>
                <c:pt idx="20">
                  <c:v>4.0408999999999997</c:v>
                </c:pt>
                <c:pt idx="21">
                  <c:v>5.0770999999999997</c:v>
                </c:pt>
                <c:pt idx="22">
                  <c:v>4.1491999999999996</c:v>
                </c:pt>
                <c:pt idx="23">
                  <c:v>4.1152999999999995</c:v>
                </c:pt>
                <c:pt idx="24">
                  <c:v>4.7707000000000006</c:v>
                </c:pt>
                <c:pt idx="25">
                  <c:v>4.3920999999999992</c:v>
                </c:pt>
                <c:pt idx="26">
                  <c:v>5.1617999999999995</c:v>
                </c:pt>
                <c:pt idx="27">
                  <c:v>3.8720999999999992</c:v>
                </c:pt>
                <c:pt idx="28">
                  <c:v>4.7407999999999992</c:v>
                </c:pt>
                <c:pt idx="29">
                  <c:v>4.2515000000000001</c:v>
                </c:pt>
              </c:numCache>
            </c:numRef>
          </c:yVal>
        </c:ser>
        <c:axId val="142885632"/>
        <c:axId val="142881536"/>
      </c:scatterChart>
      <c:valAx>
        <c:axId val="142885632"/>
        <c:scaling>
          <c:orientation val="minMax"/>
          <c:max val="30"/>
        </c:scaling>
        <c:axPos val="b"/>
        <c:numFmt formatCode="General" sourceLinked="1"/>
        <c:tickLblPos val="nextTo"/>
        <c:crossAx val="142881536"/>
        <c:crosses val="autoZero"/>
        <c:crossBetween val="midCat"/>
      </c:valAx>
      <c:valAx>
        <c:axId val="142881536"/>
        <c:scaling>
          <c:orientation val="minMax"/>
        </c:scaling>
        <c:axPos val="l"/>
        <c:majorGridlines/>
        <c:numFmt formatCode="General" sourceLinked="1"/>
        <c:tickLblPos val="nextTo"/>
        <c:crossAx val="142885632"/>
        <c:crosses val="autoZero"/>
        <c:crossBetween val="midCat"/>
      </c:valAx>
      <c:spPr>
        <a:solidFill>
          <a:schemeClr val="bg1"/>
        </a:solidFill>
      </c:spPr>
    </c:plotArea>
    <c:plotVisOnly val="1"/>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Optimized Ratings</a:t>
            </a:r>
          </a:p>
        </c:rich>
      </c:tx>
      <c:layout/>
    </c:title>
    <c:plotArea>
      <c:layout/>
      <c:scatterChart>
        <c:scatterStyle val="lineMarker"/>
        <c:ser>
          <c:idx val="0"/>
          <c:order val="0"/>
          <c:spPr>
            <a:ln w="38100">
              <a:solidFill>
                <a:srgbClr val="FF0000"/>
              </a:solidFill>
            </a:ln>
          </c:spPr>
          <c:marker>
            <c:symbol val="diamond"/>
            <c:size val="5"/>
            <c:spPr>
              <a:solidFill>
                <a:srgbClr val="FF0000"/>
              </a:solidFill>
              <a:ln w="38100">
                <a:solidFill>
                  <a:srgbClr val="FF0000"/>
                </a:solidFill>
              </a:ln>
            </c:spPr>
          </c:marker>
          <c:xVal>
            <c:numRef>
              <c:f>'Optimization - ID'!$A$11:$A$40</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xVal>
          <c:yVal>
            <c:numRef>
              <c:f>'Optimization - ID'!$H$11:$H$40</c:f>
              <c:numCache>
                <c:formatCode>0.0000</c:formatCode>
                <c:ptCount val="30"/>
                <c:pt idx="0">
                  <c:v>3.6134070631048414</c:v>
                </c:pt>
                <c:pt idx="1">
                  <c:v>4.8974607759096598</c:v>
                </c:pt>
                <c:pt idx="2">
                  <c:v>4.9957191176318974</c:v>
                </c:pt>
                <c:pt idx="3">
                  <c:v>4.435710496494691</c:v>
                </c:pt>
                <c:pt idx="4">
                  <c:v>4.6768941904897323</c:v>
                </c:pt>
                <c:pt idx="5">
                  <c:v>4.0175579772212204</c:v>
                </c:pt>
                <c:pt idx="6">
                  <c:v>4.6057773652143439</c:v>
                </c:pt>
                <c:pt idx="7">
                  <c:v>4.9999999999999982</c:v>
                </c:pt>
                <c:pt idx="8">
                  <c:v>3.3488360263131671</c:v>
                </c:pt>
                <c:pt idx="9">
                  <c:v>4.9289277698875571</c:v>
                </c:pt>
                <c:pt idx="10">
                  <c:v>3.6944815335152557</c:v>
                </c:pt>
                <c:pt idx="11">
                  <c:v>1.1249838540024346</c:v>
                </c:pt>
                <c:pt idx="12">
                  <c:v>3.8355181999507417</c:v>
                </c:pt>
                <c:pt idx="13">
                  <c:v>4.9999999999999956</c:v>
                </c:pt>
                <c:pt idx="14">
                  <c:v>4.7551987203184032</c:v>
                </c:pt>
                <c:pt idx="15">
                  <c:v>4.1658357121473957</c:v>
                </c:pt>
                <c:pt idx="16">
                  <c:v>4.9999999999999982</c:v>
                </c:pt>
                <c:pt idx="17">
                  <c:v>4.9999999999999973</c:v>
                </c:pt>
                <c:pt idx="18">
                  <c:v>3.4384875379170943</c:v>
                </c:pt>
                <c:pt idx="19">
                  <c:v>3.6639900065070501</c:v>
                </c:pt>
                <c:pt idx="20">
                  <c:v>4.3117847519921106</c:v>
                </c:pt>
                <c:pt idx="21">
                  <c:v>3.8044537520261037</c:v>
                </c:pt>
                <c:pt idx="22">
                  <c:v>4.172229075942286</c:v>
                </c:pt>
                <c:pt idx="23">
                  <c:v>3.6297236736797038</c:v>
                </c:pt>
                <c:pt idx="24">
                  <c:v>3.8008782916011117</c:v>
                </c:pt>
                <c:pt idx="25">
                  <c:v>4.1094492178032365</c:v>
                </c:pt>
                <c:pt idx="26">
                  <c:v>3.8789032156069618</c:v>
                </c:pt>
                <c:pt idx="27">
                  <c:v>4.1622208822991942</c:v>
                </c:pt>
                <c:pt idx="28">
                  <c:v>4.548017266307526</c:v>
                </c:pt>
                <c:pt idx="29">
                  <c:v>3.6597657327093169</c:v>
                </c:pt>
              </c:numCache>
            </c:numRef>
          </c:yVal>
        </c:ser>
        <c:axId val="136172672"/>
        <c:axId val="136136960"/>
      </c:scatterChart>
      <c:valAx>
        <c:axId val="136172672"/>
        <c:scaling>
          <c:orientation val="minMax"/>
          <c:max val="30"/>
        </c:scaling>
        <c:axPos val="b"/>
        <c:numFmt formatCode="General" sourceLinked="1"/>
        <c:tickLblPos val="nextTo"/>
        <c:crossAx val="136136960"/>
        <c:crosses val="autoZero"/>
        <c:crossBetween val="midCat"/>
      </c:valAx>
      <c:valAx>
        <c:axId val="136136960"/>
        <c:scaling>
          <c:orientation val="minMax"/>
          <c:max val="7"/>
        </c:scaling>
        <c:axPos val="l"/>
        <c:majorGridlines/>
        <c:numFmt formatCode="0" sourceLinked="0"/>
        <c:tickLblPos val="nextTo"/>
        <c:crossAx val="136172672"/>
        <c:crosses val="autoZero"/>
        <c:crossBetween val="midCat"/>
      </c:valAx>
    </c:plotArea>
    <c:plotVisOnly val="1"/>
  </c:chart>
  <c:spPr>
    <a:solidFill>
      <a:schemeClr val="bg1"/>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828675</xdr:colOff>
      <xdr:row>41</xdr:row>
      <xdr:rowOff>66675</xdr:rowOff>
    </xdr:from>
    <xdr:to>
      <xdr:col>7</xdr:col>
      <xdr:colOff>752475</xdr:colOff>
      <xdr:row>55</xdr:row>
      <xdr:rowOff>142875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352425</xdr:colOff>
      <xdr:row>41</xdr:row>
      <xdr:rowOff>76200</xdr:rowOff>
    </xdr:from>
    <xdr:to>
      <xdr:col>13</xdr:col>
      <xdr:colOff>857250</xdr:colOff>
      <xdr:row>55</xdr:row>
      <xdr:rowOff>152400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ublished="0" enableFormatConditionsCalculation="0"/>
  <dimension ref="A2:P36"/>
  <sheetViews>
    <sheetView workbookViewId="0">
      <selection activeCell="A4" sqref="A4:B12"/>
    </sheetView>
  </sheetViews>
  <sheetFormatPr defaultColWidth="8.85546875" defaultRowHeight="15"/>
  <cols>
    <col min="1" max="1" width="2" style="11" bestFit="1" customWidth="1"/>
    <col min="2" max="2" width="17.28515625" style="11" bestFit="1" customWidth="1"/>
    <col min="3" max="3" width="22.42578125" style="11" bestFit="1" customWidth="1"/>
    <col min="4" max="4" width="10.7109375" style="11" customWidth="1"/>
    <col min="5" max="5" width="21.85546875" style="11" bestFit="1" customWidth="1"/>
    <col min="6" max="6" width="10.7109375" style="11" customWidth="1"/>
    <col min="7" max="7" width="22.85546875" style="11" bestFit="1" customWidth="1"/>
    <col min="8" max="8" width="14" style="11" customWidth="1"/>
    <col min="9" max="9" width="20.42578125" style="11" customWidth="1"/>
    <col min="10" max="10" width="10.7109375" style="11" customWidth="1"/>
    <col min="11" max="11" width="33.42578125" style="11" bestFit="1" customWidth="1"/>
    <col min="12" max="12" width="11.85546875" style="11" bestFit="1" customWidth="1"/>
    <col min="13" max="13" width="18.42578125" style="11" bestFit="1" customWidth="1"/>
    <col min="14" max="14" width="11.42578125" style="11" customWidth="1"/>
    <col min="15" max="16384" width="8.85546875" style="11"/>
  </cols>
  <sheetData>
    <row r="2" spans="1:16" s="1" customFormat="1">
      <c r="B2" s="2" t="s">
        <v>94</v>
      </c>
      <c r="C2" s="2" t="s">
        <v>135</v>
      </c>
      <c r="D2" s="2" t="s">
        <v>134</v>
      </c>
      <c r="E2" s="2" t="s">
        <v>135</v>
      </c>
      <c r="F2" s="2" t="s">
        <v>134</v>
      </c>
      <c r="G2" s="2" t="s">
        <v>135</v>
      </c>
      <c r="H2" s="2" t="s">
        <v>134</v>
      </c>
      <c r="I2" s="2" t="s">
        <v>135</v>
      </c>
      <c r="J2" s="2" t="s">
        <v>134</v>
      </c>
      <c r="K2" s="2" t="s">
        <v>135</v>
      </c>
      <c r="L2" s="2" t="s">
        <v>134</v>
      </c>
      <c r="M2" s="2" t="s">
        <v>135</v>
      </c>
      <c r="N2" s="2" t="s">
        <v>134</v>
      </c>
    </row>
    <row r="4" spans="1:16">
      <c r="A4" s="11">
        <v>1</v>
      </c>
      <c r="B4" s="11" t="s">
        <v>95</v>
      </c>
      <c r="C4" s="13" t="s">
        <v>180</v>
      </c>
      <c r="D4" s="14">
        <v>6037</v>
      </c>
      <c r="E4" s="13" t="s">
        <v>171</v>
      </c>
      <c r="F4" s="14">
        <v>5926</v>
      </c>
      <c r="G4" s="3" t="s">
        <v>142</v>
      </c>
      <c r="H4" s="14">
        <v>15205</v>
      </c>
      <c r="I4" s="3" t="s">
        <v>51</v>
      </c>
      <c r="J4" s="14">
        <v>5991</v>
      </c>
      <c r="K4" s="3" t="s">
        <v>143</v>
      </c>
      <c r="L4" s="3">
        <v>1905</v>
      </c>
      <c r="M4" s="11" t="s">
        <v>172</v>
      </c>
      <c r="N4" s="1">
        <v>3864</v>
      </c>
    </row>
    <row r="5" spans="1:16">
      <c r="A5" s="11">
        <v>2</v>
      </c>
      <c r="B5" s="11" t="s">
        <v>96</v>
      </c>
      <c r="C5" s="13" t="s">
        <v>173</v>
      </c>
      <c r="D5" s="14">
        <v>16707</v>
      </c>
      <c r="E5" s="3" t="s">
        <v>152</v>
      </c>
      <c r="F5" s="14">
        <v>3151</v>
      </c>
      <c r="G5" s="3" t="s">
        <v>139</v>
      </c>
      <c r="H5" s="14">
        <v>5317</v>
      </c>
      <c r="I5" s="3" t="s">
        <v>145</v>
      </c>
      <c r="J5" s="14">
        <v>12232</v>
      </c>
      <c r="K5" s="3" t="s">
        <v>146</v>
      </c>
      <c r="L5" s="3">
        <v>2152</v>
      </c>
      <c r="M5" s="4" t="s">
        <v>40</v>
      </c>
      <c r="N5" s="16">
        <v>6255</v>
      </c>
    </row>
    <row r="6" spans="1:16">
      <c r="A6" s="11">
        <v>3</v>
      </c>
      <c r="B6" s="11" t="s">
        <v>97</v>
      </c>
      <c r="C6" s="13" t="s">
        <v>136</v>
      </c>
      <c r="D6" s="14">
        <v>14550</v>
      </c>
      <c r="E6" s="13" t="s">
        <v>177</v>
      </c>
      <c r="F6" s="14">
        <v>8904</v>
      </c>
      <c r="G6" s="13" t="s">
        <v>56</v>
      </c>
      <c r="H6" s="14">
        <v>6974</v>
      </c>
      <c r="I6" s="3" t="s">
        <v>58</v>
      </c>
      <c r="J6" s="14">
        <v>17154</v>
      </c>
      <c r="K6" s="11" t="s">
        <v>48</v>
      </c>
      <c r="L6" s="1">
        <v>12293</v>
      </c>
      <c r="M6" s="15" t="s">
        <v>175</v>
      </c>
      <c r="N6" s="16">
        <v>13707</v>
      </c>
      <c r="O6" s="11" t="s">
        <v>176</v>
      </c>
      <c r="P6">
        <v>5732</v>
      </c>
    </row>
    <row r="7" spans="1:16">
      <c r="A7" s="11">
        <v>4</v>
      </c>
      <c r="B7" s="11" t="s">
        <v>99</v>
      </c>
      <c r="C7" s="13" t="s">
        <v>137</v>
      </c>
      <c r="D7" s="14">
        <v>17157</v>
      </c>
      <c r="E7" s="13" t="s">
        <v>174</v>
      </c>
      <c r="F7" s="14">
        <v>2782</v>
      </c>
      <c r="G7" s="3" t="s">
        <v>141</v>
      </c>
      <c r="H7" s="14">
        <v>11080</v>
      </c>
      <c r="I7" s="13" t="s">
        <v>144</v>
      </c>
      <c r="J7" s="14">
        <v>9340</v>
      </c>
      <c r="K7" s="11" t="s">
        <v>55</v>
      </c>
      <c r="L7" s="1">
        <v>11080</v>
      </c>
      <c r="M7" t="s">
        <v>41</v>
      </c>
      <c r="N7" s="12">
        <v>3624</v>
      </c>
    </row>
    <row r="8" spans="1:16">
      <c r="A8" s="11">
        <v>5</v>
      </c>
      <c r="B8" s="11" t="s">
        <v>102</v>
      </c>
      <c r="C8" s="13" t="s">
        <v>165</v>
      </c>
      <c r="D8" s="14" t="s">
        <v>42</v>
      </c>
      <c r="E8" s="13" t="s">
        <v>166</v>
      </c>
      <c r="F8" s="14">
        <v>10947</v>
      </c>
      <c r="G8" s="13" t="s">
        <v>54</v>
      </c>
      <c r="H8" s="3" t="s">
        <v>57</v>
      </c>
      <c r="I8" s="11" t="s">
        <v>49</v>
      </c>
      <c r="J8" s="1">
        <v>17714</v>
      </c>
      <c r="K8" s="11" t="s">
        <v>39</v>
      </c>
      <c r="L8" s="1">
        <v>6736</v>
      </c>
    </row>
    <row r="9" spans="1:16">
      <c r="A9" s="11">
        <v>6</v>
      </c>
      <c r="B9" s="11" t="s">
        <v>98</v>
      </c>
      <c r="C9" s="13" t="s">
        <v>43</v>
      </c>
      <c r="D9" s="14">
        <v>3713</v>
      </c>
      <c r="E9" s="13" t="s">
        <v>167</v>
      </c>
      <c r="F9" s="14">
        <v>17479</v>
      </c>
      <c r="G9" s="13" t="s">
        <v>52</v>
      </c>
      <c r="H9" s="14">
        <v>9685</v>
      </c>
      <c r="I9" s="11" t="s">
        <v>168</v>
      </c>
      <c r="J9" s="1">
        <v>11132</v>
      </c>
      <c r="K9" t="s">
        <v>53</v>
      </c>
      <c r="L9">
        <v>17181</v>
      </c>
    </row>
    <row r="10" spans="1:16">
      <c r="A10" s="11">
        <v>7</v>
      </c>
      <c r="B10" s="11" t="s">
        <v>108</v>
      </c>
      <c r="C10" s="13" t="s">
        <v>169</v>
      </c>
      <c r="D10" s="14">
        <v>13359</v>
      </c>
      <c r="E10" s="13" t="s">
        <v>109</v>
      </c>
      <c r="F10" s="14">
        <v>15062</v>
      </c>
      <c r="G10" s="11" t="s">
        <v>170</v>
      </c>
      <c r="H10" s="1">
        <v>11702</v>
      </c>
      <c r="I10" t="s">
        <v>46</v>
      </c>
      <c r="J10" s="1">
        <v>6911</v>
      </c>
      <c r="K10" s="11" t="s">
        <v>47</v>
      </c>
      <c r="L10" s="12">
        <v>361</v>
      </c>
    </row>
    <row r="11" spans="1:16">
      <c r="A11" s="11">
        <v>8</v>
      </c>
      <c r="B11" s="11" t="s">
        <v>100</v>
      </c>
      <c r="C11" s="13" t="s">
        <v>163</v>
      </c>
      <c r="D11" s="14">
        <v>5496</v>
      </c>
      <c r="E11" s="3" t="s">
        <v>50</v>
      </c>
      <c r="F11" s="14">
        <v>528</v>
      </c>
      <c r="G11" s="13" t="s">
        <v>140</v>
      </c>
      <c r="H11" s="14">
        <v>15124</v>
      </c>
      <c r="I11" s="11" t="s">
        <v>181</v>
      </c>
      <c r="J11" s="1">
        <v>14691</v>
      </c>
      <c r="K11" s="11" t="s">
        <v>149</v>
      </c>
      <c r="L11" s="12">
        <v>6972</v>
      </c>
    </row>
    <row r="12" spans="1:16">
      <c r="A12" s="11">
        <v>9</v>
      </c>
      <c r="B12" s="11" t="s">
        <v>101</v>
      </c>
      <c r="C12" s="13" t="s">
        <v>178</v>
      </c>
      <c r="D12" s="14">
        <v>16872</v>
      </c>
      <c r="E12" s="13" t="s">
        <v>45</v>
      </c>
      <c r="F12" s="14">
        <v>16604</v>
      </c>
      <c r="G12" t="s">
        <v>44</v>
      </c>
      <c r="H12" s="1">
        <v>10664</v>
      </c>
      <c r="I12" s="11" t="s">
        <v>179</v>
      </c>
      <c r="J12" s="1">
        <v>8806</v>
      </c>
      <c r="K12"/>
    </row>
    <row r="15" spans="1:16">
      <c r="D15" s="1"/>
    </row>
    <row r="19" spans="3:5">
      <c r="C19" s="118" t="s">
        <v>91</v>
      </c>
      <c r="D19" s="118"/>
      <c r="E19" s="118"/>
    </row>
    <row r="20" spans="3:5">
      <c r="C20">
        <v>14367</v>
      </c>
      <c r="D20" t="s">
        <v>147</v>
      </c>
    </row>
    <row r="21" spans="3:5">
      <c r="C21">
        <v>3860</v>
      </c>
      <c r="D21" t="s">
        <v>148</v>
      </c>
    </row>
    <row r="22" spans="3:5">
      <c r="C22">
        <v>6972</v>
      </c>
      <c r="D22" t="s">
        <v>149</v>
      </c>
    </row>
    <row r="23" spans="3:5">
      <c r="C23">
        <v>15582</v>
      </c>
      <c r="D23" t="s">
        <v>150</v>
      </c>
    </row>
    <row r="24" spans="3:5">
      <c r="C24"/>
      <c r="D24" t="s">
        <v>151</v>
      </c>
    </row>
    <row r="25" spans="3:5">
      <c r="C25"/>
      <c r="D25" t="s">
        <v>153</v>
      </c>
    </row>
    <row r="26" spans="3:5">
      <c r="C26"/>
      <c r="D26" t="s">
        <v>154</v>
      </c>
    </row>
    <row r="27" spans="3:5">
      <c r="C27"/>
      <c r="D27" t="s">
        <v>155</v>
      </c>
    </row>
    <row r="28" spans="3:5">
      <c r="C28"/>
      <c r="D28" t="s">
        <v>156</v>
      </c>
    </row>
    <row r="29" spans="3:5">
      <c r="C29"/>
      <c r="D29" t="s">
        <v>157</v>
      </c>
    </row>
    <row r="30" spans="3:5">
      <c r="C30"/>
      <c r="D30" t="s">
        <v>158</v>
      </c>
    </row>
    <row r="31" spans="3:5">
      <c r="C31"/>
      <c r="D31" t="s">
        <v>159</v>
      </c>
    </row>
    <row r="32" spans="3:5">
      <c r="C32"/>
      <c r="D32" t="s">
        <v>106</v>
      </c>
    </row>
    <row r="33" spans="3:4">
      <c r="C33"/>
      <c r="D33" t="s">
        <v>160</v>
      </c>
    </row>
    <row r="34" spans="3:4">
      <c r="C34"/>
      <c r="D34" t="s">
        <v>161</v>
      </c>
    </row>
    <row r="35" spans="3:4">
      <c r="C35"/>
      <c r="D35" t="s">
        <v>162</v>
      </c>
    </row>
    <row r="36" spans="3:4">
      <c r="C36"/>
      <c r="D36" t="s">
        <v>164</v>
      </c>
    </row>
  </sheetData>
  <mergeCells count="1">
    <mergeCell ref="C19:E19"/>
  </mergeCells>
  <phoneticPr fontId="11" type="noConversion"/>
  <pageMargins left="0.7" right="0.7" top="0.75" bottom="0.75" header="0.3" footer="0.3"/>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sheetPr published="0"/>
  <dimension ref="A1:W110"/>
  <sheetViews>
    <sheetView topLeftCell="A34" workbookViewId="0">
      <selection activeCell="C34" sqref="C34:O110"/>
    </sheetView>
  </sheetViews>
  <sheetFormatPr defaultRowHeight="15"/>
  <cols>
    <col min="1" max="1" width="9.140625" style="51"/>
    <col min="2" max="2" width="14.5703125" style="51" customWidth="1"/>
    <col min="3" max="3" width="13.7109375" style="51" customWidth="1"/>
    <col min="4" max="4" width="10.85546875" style="51" customWidth="1"/>
    <col min="5" max="5" width="11.42578125" style="51" customWidth="1"/>
    <col min="6" max="6" width="11.28515625" style="51" customWidth="1"/>
    <col min="7" max="7" width="11.140625" style="51" customWidth="1"/>
    <col min="8" max="10" width="9.140625" style="51"/>
    <col min="11" max="11" width="11.7109375" style="51" customWidth="1"/>
    <col min="12" max="12" width="10.7109375" style="51" customWidth="1"/>
    <col min="13" max="13" width="13.28515625" style="51" customWidth="1"/>
    <col min="14" max="14" width="13.5703125" style="51" customWidth="1"/>
    <col min="15" max="15" width="10.140625" style="51" customWidth="1"/>
    <col min="16" max="16" width="16.7109375" style="51" customWidth="1"/>
    <col min="17" max="17" width="14.7109375" style="51" customWidth="1"/>
    <col min="18" max="18" width="12.7109375" style="51" customWidth="1"/>
    <col min="19" max="19" width="17" style="51" customWidth="1"/>
    <col min="20" max="20" width="12.28515625" style="51" customWidth="1"/>
    <col min="21" max="21" width="34.5703125" style="51" bestFit="1" customWidth="1"/>
    <col min="22" max="23" width="27.140625" style="51" bestFit="1" customWidth="1"/>
    <col min="24" max="16384" width="9.140625" style="51"/>
  </cols>
  <sheetData>
    <row r="1" spans="1:23" s="54" customFormat="1" ht="31.5" customHeight="1">
      <c r="A1" s="52" t="s">
        <v>193</v>
      </c>
      <c r="B1" s="52" t="s">
        <v>80</v>
      </c>
      <c r="C1" s="52" t="s">
        <v>62</v>
      </c>
      <c r="D1" s="52" t="s">
        <v>63</v>
      </c>
      <c r="E1" s="52" t="s">
        <v>200</v>
      </c>
      <c r="F1" s="52" t="s">
        <v>61</v>
      </c>
      <c r="G1" s="52" t="s">
        <v>60</v>
      </c>
      <c r="H1" s="52" t="s">
        <v>68</v>
      </c>
      <c r="I1" s="52" t="s">
        <v>79</v>
      </c>
      <c r="J1" s="52" t="s">
        <v>69</v>
      </c>
      <c r="K1" s="52" t="s">
        <v>70</v>
      </c>
      <c r="L1" s="52" t="s">
        <v>75</v>
      </c>
      <c r="M1" s="52" t="s">
        <v>65</v>
      </c>
      <c r="N1" s="52" t="s">
        <v>66</v>
      </c>
      <c r="O1" s="52" t="s">
        <v>67</v>
      </c>
      <c r="P1" s="52" t="s">
        <v>76</v>
      </c>
      <c r="Q1" s="52" t="s">
        <v>77</v>
      </c>
      <c r="R1" s="52" t="s">
        <v>78</v>
      </c>
      <c r="S1" s="52" t="s">
        <v>82</v>
      </c>
      <c r="T1" s="52" t="s">
        <v>89</v>
      </c>
      <c r="U1" s="53"/>
      <c r="V1" s="53"/>
      <c r="W1" s="53"/>
    </row>
    <row r="2" spans="1:23">
      <c r="A2" s="40">
        <v>1466323</v>
      </c>
      <c r="B2" s="41">
        <v>3</v>
      </c>
      <c r="C2" s="41">
        <v>4</v>
      </c>
      <c r="D2" s="41">
        <v>4</v>
      </c>
      <c r="E2" s="41">
        <v>5</v>
      </c>
      <c r="F2" s="41">
        <v>4</v>
      </c>
      <c r="G2" s="41">
        <v>5</v>
      </c>
      <c r="H2" s="41">
        <v>4</v>
      </c>
      <c r="I2" s="41">
        <v>3</v>
      </c>
      <c r="J2" s="41">
        <v>4</v>
      </c>
      <c r="K2" s="41">
        <v>3</v>
      </c>
      <c r="L2" s="19">
        <v>2</v>
      </c>
      <c r="M2" s="19">
        <v>4</v>
      </c>
      <c r="N2" s="19">
        <v>5</v>
      </c>
      <c r="O2" s="19">
        <v>5</v>
      </c>
      <c r="P2" s="19">
        <v>2</v>
      </c>
      <c r="Q2" s="19">
        <v>4</v>
      </c>
      <c r="R2" s="19">
        <v>3</v>
      </c>
      <c r="S2" s="19">
        <v>3</v>
      </c>
      <c r="T2" s="19">
        <v>4</v>
      </c>
      <c r="U2" s="55"/>
      <c r="V2" s="56"/>
      <c r="W2" s="57"/>
    </row>
    <row r="3" spans="1:23">
      <c r="A3" s="40">
        <v>1691090</v>
      </c>
      <c r="B3" s="41">
        <v>5</v>
      </c>
      <c r="C3" s="41">
        <v>4</v>
      </c>
      <c r="D3" s="41">
        <v>5</v>
      </c>
      <c r="E3" s="41">
        <v>5</v>
      </c>
      <c r="F3" s="41">
        <v>5</v>
      </c>
      <c r="G3" s="41">
        <v>5</v>
      </c>
      <c r="H3" s="41">
        <v>3</v>
      </c>
      <c r="I3" s="41">
        <v>3</v>
      </c>
      <c r="J3" s="41">
        <v>4</v>
      </c>
      <c r="K3" s="41">
        <v>5</v>
      </c>
      <c r="L3" s="19">
        <v>5</v>
      </c>
      <c r="M3" s="19">
        <v>5</v>
      </c>
      <c r="N3" s="19">
        <v>5</v>
      </c>
      <c r="O3" s="19">
        <v>1</v>
      </c>
      <c r="P3" s="19">
        <v>4</v>
      </c>
      <c r="Q3" s="19">
        <v>4</v>
      </c>
      <c r="R3" s="19">
        <v>3</v>
      </c>
      <c r="S3" s="19">
        <v>3</v>
      </c>
      <c r="T3" s="19">
        <v>3</v>
      </c>
      <c r="U3" s="55"/>
      <c r="V3" s="56"/>
      <c r="W3" s="57"/>
    </row>
    <row r="4" spans="1:23">
      <c r="A4" s="40">
        <v>1558286</v>
      </c>
      <c r="B4" s="41">
        <v>5</v>
      </c>
      <c r="C4" s="41">
        <v>4</v>
      </c>
      <c r="D4" s="41">
        <v>2</v>
      </c>
      <c r="E4" s="41">
        <v>2</v>
      </c>
      <c r="F4" s="41">
        <v>5</v>
      </c>
      <c r="G4" s="41">
        <v>4</v>
      </c>
      <c r="H4" s="41">
        <v>3</v>
      </c>
      <c r="I4" s="41">
        <v>2</v>
      </c>
      <c r="J4" s="41">
        <v>5</v>
      </c>
      <c r="K4" s="41">
        <v>5</v>
      </c>
      <c r="L4" s="19">
        <v>2</v>
      </c>
      <c r="M4" s="19">
        <v>5</v>
      </c>
      <c r="N4" s="19">
        <v>5</v>
      </c>
      <c r="O4" s="19">
        <v>2</v>
      </c>
      <c r="P4" s="19">
        <v>1</v>
      </c>
      <c r="Q4" s="19">
        <v>2</v>
      </c>
      <c r="R4" s="19">
        <v>3</v>
      </c>
      <c r="S4" s="19">
        <v>4</v>
      </c>
      <c r="T4" s="19">
        <v>4</v>
      </c>
      <c r="U4" s="55"/>
      <c r="V4" s="56"/>
      <c r="W4" s="57"/>
    </row>
    <row r="5" spans="1:23">
      <c r="A5" s="40">
        <v>478932</v>
      </c>
      <c r="B5" s="41">
        <v>4</v>
      </c>
      <c r="C5" s="41">
        <v>4</v>
      </c>
      <c r="D5" s="41">
        <v>3</v>
      </c>
      <c r="E5" s="41">
        <v>5</v>
      </c>
      <c r="F5" s="41">
        <v>3</v>
      </c>
      <c r="G5" s="41">
        <v>5</v>
      </c>
      <c r="H5" s="41">
        <v>4</v>
      </c>
      <c r="I5" s="41">
        <v>4</v>
      </c>
      <c r="J5" s="41">
        <v>4</v>
      </c>
      <c r="K5" s="41">
        <v>3</v>
      </c>
      <c r="L5" s="19">
        <v>3</v>
      </c>
      <c r="M5" s="19">
        <v>4</v>
      </c>
      <c r="N5" s="19">
        <v>5</v>
      </c>
      <c r="O5" s="19">
        <v>3</v>
      </c>
      <c r="P5" s="19">
        <v>3</v>
      </c>
      <c r="Q5" s="19">
        <v>5</v>
      </c>
      <c r="R5" s="19">
        <v>4</v>
      </c>
      <c r="S5" s="19">
        <v>3</v>
      </c>
      <c r="T5" s="19">
        <v>3</v>
      </c>
      <c r="U5" s="55"/>
      <c r="V5" s="56"/>
      <c r="W5" s="57"/>
    </row>
    <row r="6" spans="1:23">
      <c r="A6" s="40">
        <v>1114324</v>
      </c>
      <c r="B6" s="41">
        <v>4</v>
      </c>
      <c r="C6" s="41">
        <v>4</v>
      </c>
      <c r="D6" s="41">
        <v>3</v>
      </c>
      <c r="E6" s="41">
        <v>4</v>
      </c>
      <c r="F6" s="41">
        <v>3</v>
      </c>
      <c r="G6" s="41">
        <v>4</v>
      </c>
      <c r="H6" s="41">
        <v>4</v>
      </c>
      <c r="I6" s="41">
        <v>3</v>
      </c>
      <c r="J6" s="41">
        <v>4</v>
      </c>
      <c r="K6" s="41">
        <v>3</v>
      </c>
      <c r="L6" s="19">
        <v>3</v>
      </c>
      <c r="M6" s="19">
        <v>3</v>
      </c>
      <c r="N6" s="19">
        <v>3</v>
      </c>
      <c r="O6" s="19">
        <v>2</v>
      </c>
      <c r="P6" s="19">
        <v>4</v>
      </c>
      <c r="Q6" s="19">
        <v>4</v>
      </c>
      <c r="R6" s="19">
        <v>5</v>
      </c>
      <c r="S6" s="19">
        <v>3</v>
      </c>
      <c r="T6" s="19">
        <v>4</v>
      </c>
      <c r="U6" s="55"/>
      <c r="V6" s="56"/>
      <c r="W6" s="57"/>
    </row>
    <row r="7" spans="1:23">
      <c r="A7" s="40">
        <v>1582151</v>
      </c>
      <c r="B7" s="41">
        <v>4</v>
      </c>
      <c r="C7" s="41">
        <v>3</v>
      </c>
      <c r="D7" s="41">
        <v>3</v>
      </c>
      <c r="E7" s="41">
        <v>5</v>
      </c>
      <c r="F7" s="41">
        <v>5</v>
      </c>
      <c r="G7" s="41">
        <v>4</v>
      </c>
      <c r="H7" s="41">
        <v>4</v>
      </c>
      <c r="I7" s="41">
        <v>3</v>
      </c>
      <c r="J7" s="41">
        <v>3</v>
      </c>
      <c r="K7" s="41">
        <v>4</v>
      </c>
      <c r="L7" s="19">
        <v>2</v>
      </c>
      <c r="M7" s="19">
        <v>5</v>
      </c>
      <c r="N7" s="19">
        <v>4</v>
      </c>
      <c r="O7" s="19">
        <v>4</v>
      </c>
      <c r="P7" s="19">
        <v>1</v>
      </c>
      <c r="Q7" s="19">
        <v>5</v>
      </c>
      <c r="R7" s="19">
        <v>4</v>
      </c>
      <c r="S7" s="19">
        <v>1</v>
      </c>
      <c r="T7" s="19">
        <v>5</v>
      </c>
      <c r="U7" s="55"/>
      <c r="V7" s="56"/>
      <c r="W7" s="57"/>
    </row>
    <row r="8" spans="1:23">
      <c r="A8" s="40">
        <v>2238060</v>
      </c>
      <c r="B8" s="41">
        <v>4</v>
      </c>
      <c r="C8" s="41">
        <v>5</v>
      </c>
      <c r="D8" s="41">
        <v>5</v>
      </c>
      <c r="E8" s="41">
        <v>5</v>
      </c>
      <c r="F8" s="41">
        <v>5</v>
      </c>
      <c r="G8" s="41">
        <v>5</v>
      </c>
      <c r="H8" s="41">
        <v>4</v>
      </c>
      <c r="I8" s="41">
        <v>5</v>
      </c>
      <c r="J8" s="41">
        <v>5</v>
      </c>
      <c r="K8" s="41">
        <v>5</v>
      </c>
      <c r="L8" s="19">
        <v>1</v>
      </c>
      <c r="M8" s="19">
        <v>5</v>
      </c>
      <c r="N8" s="19">
        <v>5</v>
      </c>
      <c r="O8" s="19">
        <v>5</v>
      </c>
      <c r="P8" s="19">
        <v>5</v>
      </c>
      <c r="Q8" s="19">
        <v>5</v>
      </c>
      <c r="R8" s="19">
        <v>5</v>
      </c>
      <c r="S8" s="19">
        <v>5</v>
      </c>
      <c r="T8" s="19">
        <v>5</v>
      </c>
      <c r="U8" s="55"/>
      <c r="V8" s="56"/>
      <c r="W8" s="57"/>
    </row>
    <row r="9" spans="1:23">
      <c r="A9" s="40">
        <v>774602</v>
      </c>
      <c r="B9" s="41">
        <v>5</v>
      </c>
      <c r="C9" s="41">
        <v>5</v>
      </c>
      <c r="D9" s="41">
        <v>5</v>
      </c>
      <c r="E9" s="41">
        <v>5</v>
      </c>
      <c r="F9" s="41">
        <v>5</v>
      </c>
      <c r="G9" s="41">
        <v>5</v>
      </c>
      <c r="H9" s="41">
        <v>4</v>
      </c>
      <c r="I9" s="41">
        <v>3</v>
      </c>
      <c r="J9" s="41">
        <v>5</v>
      </c>
      <c r="K9" s="41">
        <v>4</v>
      </c>
      <c r="L9" s="19">
        <v>5</v>
      </c>
      <c r="M9" s="19">
        <v>5</v>
      </c>
      <c r="N9" s="19">
        <v>4</v>
      </c>
      <c r="O9" s="19">
        <v>3</v>
      </c>
      <c r="P9" s="19">
        <v>4</v>
      </c>
      <c r="Q9" s="19">
        <v>5</v>
      </c>
      <c r="R9" s="19">
        <v>3</v>
      </c>
      <c r="S9" s="19">
        <v>4</v>
      </c>
      <c r="T9" s="19">
        <v>4</v>
      </c>
      <c r="U9" s="55"/>
      <c r="V9" s="56"/>
      <c r="W9" s="57"/>
    </row>
    <row r="10" spans="1:23">
      <c r="A10" s="40">
        <v>2320222</v>
      </c>
      <c r="B10" s="41">
        <v>5</v>
      </c>
      <c r="C10" s="41">
        <v>4</v>
      </c>
      <c r="D10" s="41">
        <v>3</v>
      </c>
      <c r="E10" s="41">
        <v>5</v>
      </c>
      <c r="F10" s="41">
        <v>5</v>
      </c>
      <c r="G10" s="41">
        <v>5</v>
      </c>
      <c r="H10" s="41">
        <v>4</v>
      </c>
      <c r="I10" s="41">
        <v>5</v>
      </c>
      <c r="J10" s="41">
        <v>5</v>
      </c>
      <c r="K10" s="41">
        <v>5</v>
      </c>
      <c r="L10" s="19">
        <v>4</v>
      </c>
      <c r="M10" s="19">
        <v>5</v>
      </c>
      <c r="N10" s="19">
        <v>5</v>
      </c>
      <c r="O10" s="19">
        <v>4</v>
      </c>
      <c r="P10" s="19">
        <v>2</v>
      </c>
      <c r="Q10" s="19">
        <v>5</v>
      </c>
      <c r="R10" s="19">
        <v>3</v>
      </c>
      <c r="S10" s="19">
        <v>1</v>
      </c>
      <c r="T10" s="19">
        <v>4</v>
      </c>
      <c r="U10" s="55"/>
      <c r="V10" s="56"/>
      <c r="W10" s="57"/>
    </row>
    <row r="11" spans="1:23">
      <c r="A11" s="40">
        <v>2283770</v>
      </c>
      <c r="B11" s="41">
        <v>3</v>
      </c>
      <c r="C11" s="41">
        <v>5</v>
      </c>
      <c r="D11" s="41">
        <v>5</v>
      </c>
      <c r="E11" s="41">
        <v>5</v>
      </c>
      <c r="F11" s="41">
        <v>5</v>
      </c>
      <c r="G11" s="41">
        <v>5</v>
      </c>
      <c r="H11" s="41">
        <v>5</v>
      </c>
      <c r="I11" s="41">
        <v>3</v>
      </c>
      <c r="J11" s="41">
        <v>4</v>
      </c>
      <c r="K11" s="41">
        <v>5</v>
      </c>
      <c r="L11" s="19">
        <v>5</v>
      </c>
      <c r="M11" s="19">
        <v>5</v>
      </c>
      <c r="N11" s="19">
        <v>5</v>
      </c>
      <c r="O11" s="19">
        <v>4</v>
      </c>
      <c r="P11" s="19">
        <v>5</v>
      </c>
      <c r="Q11" s="19">
        <v>5</v>
      </c>
      <c r="R11" s="19">
        <v>5</v>
      </c>
      <c r="S11" s="19">
        <v>5</v>
      </c>
      <c r="T11" s="19">
        <v>3</v>
      </c>
      <c r="U11" s="55"/>
      <c r="V11" s="56"/>
      <c r="W11" s="57"/>
    </row>
    <row r="12" spans="1:23">
      <c r="A12" s="40">
        <v>2349412</v>
      </c>
      <c r="B12" s="41">
        <v>5</v>
      </c>
      <c r="C12" s="41">
        <v>5</v>
      </c>
      <c r="D12" s="41">
        <v>5</v>
      </c>
      <c r="E12" s="41">
        <v>4</v>
      </c>
      <c r="F12" s="41">
        <v>5</v>
      </c>
      <c r="G12" s="41">
        <v>5</v>
      </c>
      <c r="H12" s="41">
        <v>3</v>
      </c>
      <c r="I12" s="41">
        <v>3</v>
      </c>
      <c r="J12" s="41">
        <v>4</v>
      </c>
      <c r="K12" s="41">
        <v>4</v>
      </c>
      <c r="L12" s="19">
        <v>4</v>
      </c>
      <c r="M12" s="19">
        <v>5</v>
      </c>
      <c r="N12" s="19">
        <v>5</v>
      </c>
      <c r="O12" s="19">
        <v>2</v>
      </c>
      <c r="P12" s="19">
        <v>4</v>
      </c>
      <c r="Q12" s="19">
        <v>5</v>
      </c>
      <c r="R12" s="19">
        <v>4</v>
      </c>
      <c r="S12" s="19">
        <v>3</v>
      </c>
      <c r="T12" s="19">
        <v>4</v>
      </c>
      <c r="U12" s="55"/>
      <c r="V12" s="56"/>
      <c r="W12" s="57"/>
    </row>
    <row r="13" spans="1:23">
      <c r="A13" s="40">
        <v>370735</v>
      </c>
      <c r="B13" s="41">
        <v>3</v>
      </c>
      <c r="C13" s="41">
        <v>3</v>
      </c>
      <c r="D13" s="41">
        <v>3</v>
      </c>
      <c r="E13" s="41">
        <v>4</v>
      </c>
      <c r="F13" s="41">
        <v>4</v>
      </c>
      <c r="G13" s="41">
        <v>4</v>
      </c>
      <c r="H13" s="41">
        <v>4</v>
      </c>
      <c r="I13" s="41">
        <v>2</v>
      </c>
      <c r="J13" s="41">
        <v>2</v>
      </c>
      <c r="K13" s="41">
        <v>3</v>
      </c>
      <c r="L13" s="19">
        <v>4</v>
      </c>
      <c r="M13" s="19">
        <v>4</v>
      </c>
      <c r="N13" s="19">
        <v>4</v>
      </c>
      <c r="O13" s="19">
        <v>3</v>
      </c>
      <c r="P13" s="19">
        <v>4</v>
      </c>
      <c r="Q13" s="19">
        <v>4</v>
      </c>
      <c r="R13" s="19">
        <v>4</v>
      </c>
      <c r="S13" s="19">
        <v>3</v>
      </c>
      <c r="T13" s="19">
        <v>4</v>
      </c>
      <c r="U13" s="55"/>
      <c r="V13" s="56"/>
      <c r="W13" s="57"/>
    </row>
    <row r="14" spans="1:23">
      <c r="A14" s="40">
        <v>2297136</v>
      </c>
      <c r="B14" s="41">
        <v>4</v>
      </c>
      <c r="C14" s="41">
        <v>3</v>
      </c>
      <c r="D14" s="41">
        <v>2</v>
      </c>
      <c r="E14" s="41">
        <v>5</v>
      </c>
      <c r="F14" s="41">
        <v>5</v>
      </c>
      <c r="G14" s="41">
        <v>4</v>
      </c>
      <c r="H14" s="41">
        <v>1</v>
      </c>
      <c r="I14" s="41">
        <v>1</v>
      </c>
      <c r="J14" s="41">
        <v>3</v>
      </c>
      <c r="K14" s="41">
        <v>5</v>
      </c>
      <c r="L14" s="19">
        <v>5</v>
      </c>
      <c r="M14" s="19">
        <v>5</v>
      </c>
      <c r="N14" s="19">
        <v>5</v>
      </c>
      <c r="O14" s="19">
        <v>3</v>
      </c>
      <c r="P14" s="19">
        <v>1</v>
      </c>
      <c r="Q14" s="19">
        <v>3</v>
      </c>
      <c r="R14" s="19">
        <v>3</v>
      </c>
      <c r="S14" s="19">
        <v>2</v>
      </c>
      <c r="T14" s="19">
        <v>1</v>
      </c>
      <c r="U14" s="55"/>
      <c r="V14" s="56"/>
      <c r="W14" s="57"/>
    </row>
    <row r="15" spans="1:23">
      <c r="A15" s="40">
        <v>521315</v>
      </c>
      <c r="B15" s="41">
        <v>5</v>
      </c>
      <c r="C15" s="41">
        <v>4</v>
      </c>
      <c r="D15" s="41">
        <v>4</v>
      </c>
      <c r="E15" s="41">
        <v>5</v>
      </c>
      <c r="F15" s="41">
        <v>5</v>
      </c>
      <c r="G15" s="41">
        <v>5</v>
      </c>
      <c r="H15" s="41">
        <v>3</v>
      </c>
      <c r="I15" s="41">
        <v>4</v>
      </c>
      <c r="J15" s="41">
        <v>4</v>
      </c>
      <c r="K15" s="41">
        <v>4</v>
      </c>
      <c r="L15" s="19">
        <v>5</v>
      </c>
      <c r="M15" s="19">
        <v>5</v>
      </c>
      <c r="N15" s="19">
        <v>5</v>
      </c>
      <c r="O15" s="19">
        <v>2</v>
      </c>
      <c r="P15" s="19">
        <v>2</v>
      </c>
      <c r="Q15" s="19">
        <v>5</v>
      </c>
      <c r="R15" s="19">
        <v>4</v>
      </c>
      <c r="S15" s="19">
        <v>3</v>
      </c>
      <c r="T15" s="19">
        <v>5</v>
      </c>
      <c r="U15" s="55"/>
      <c r="V15" s="56"/>
      <c r="W15" s="57"/>
    </row>
    <row r="16" spans="1:23">
      <c r="A16" s="40">
        <v>1624047</v>
      </c>
      <c r="B16" s="41">
        <v>4</v>
      </c>
      <c r="C16" s="41">
        <v>4</v>
      </c>
      <c r="D16" s="41">
        <v>5</v>
      </c>
      <c r="E16" s="41">
        <v>5</v>
      </c>
      <c r="F16" s="41">
        <v>5</v>
      </c>
      <c r="G16" s="41">
        <v>5</v>
      </c>
      <c r="H16" s="41">
        <v>3</v>
      </c>
      <c r="I16" s="41">
        <v>4</v>
      </c>
      <c r="J16" s="41">
        <v>4</v>
      </c>
      <c r="K16" s="41">
        <v>5</v>
      </c>
      <c r="L16" s="19">
        <v>5</v>
      </c>
      <c r="M16" s="19">
        <v>4</v>
      </c>
      <c r="N16" s="19">
        <v>5</v>
      </c>
      <c r="O16" s="19">
        <v>4</v>
      </c>
      <c r="P16" s="19">
        <v>4</v>
      </c>
      <c r="Q16" s="19">
        <v>5</v>
      </c>
      <c r="R16" s="19">
        <v>5</v>
      </c>
      <c r="S16" s="19">
        <v>3</v>
      </c>
      <c r="T16" s="19">
        <v>4</v>
      </c>
      <c r="U16" s="55"/>
      <c r="V16" s="56"/>
      <c r="W16" s="57"/>
    </row>
    <row r="17" spans="1:23">
      <c r="A17" s="40">
        <v>1421913</v>
      </c>
      <c r="B17" s="41">
        <v>4</v>
      </c>
      <c r="C17" s="41">
        <v>3</v>
      </c>
      <c r="D17" s="41">
        <v>3</v>
      </c>
      <c r="E17" s="41">
        <v>5</v>
      </c>
      <c r="F17" s="41">
        <v>5</v>
      </c>
      <c r="G17" s="41">
        <v>5</v>
      </c>
      <c r="H17" s="41">
        <v>4</v>
      </c>
      <c r="I17" s="41">
        <v>3</v>
      </c>
      <c r="J17" s="41">
        <v>4</v>
      </c>
      <c r="K17" s="41">
        <v>5</v>
      </c>
      <c r="L17" s="19">
        <v>5</v>
      </c>
      <c r="M17" s="19">
        <v>5</v>
      </c>
      <c r="N17" s="19">
        <v>5</v>
      </c>
      <c r="O17" s="19">
        <v>1</v>
      </c>
      <c r="P17" s="19">
        <v>4</v>
      </c>
      <c r="Q17" s="19">
        <v>2</v>
      </c>
      <c r="R17" s="19">
        <v>5</v>
      </c>
      <c r="S17" s="19">
        <v>2</v>
      </c>
      <c r="T17" s="19">
        <v>2</v>
      </c>
      <c r="U17" s="55"/>
      <c r="V17" s="56"/>
      <c r="W17" s="57"/>
    </row>
    <row r="18" spans="1:23">
      <c r="A18" s="40">
        <v>1852040</v>
      </c>
      <c r="B18" s="41">
        <v>2</v>
      </c>
      <c r="C18" s="41">
        <v>3</v>
      </c>
      <c r="D18" s="41">
        <v>2</v>
      </c>
      <c r="E18" s="41">
        <v>2</v>
      </c>
      <c r="F18" s="41">
        <v>4</v>
      </c>
      <c r="G18" s="41">
        <v>5</v>
      </c>
      <c r="H18" s="41">
        <v>3</v>
      </c>
      <c r="I18" s="41">
        <v>2</v>
      </c>
      <c r="J18" s="41">
        <v>4</v>
      </c>
      <c r="K18" s="41">
        <v>1</v>
      </c>
      <c r="L18" s="19">
        <v>2</v>
      </c>
      <c r="M18" s="19">
        <v>3</v>
      </c>
      <c r="N18" s="19">
        <v>5</v>
      </c>
      <c r="O18" s="19">
        <v>3</v>
      </c>
      <c r="P18" s="19">
        <v>5</v>
      </c>
      <c r="Q18" s="19">
        <v>1</v>
      </c>
      <c r="R18" s="19">
        <v>3</v>
      </c>
      <c r="S18" s="19">
        <v>3</v>
      </c>
      <c r="T18" s="19">
        <v>3</v>
      </c>
      <c r="U18" s="55"/>
      <c r="V18" s="56"/>
      <c r="W18" s="57"/>
    </row>
    <row r="19" spans="1:23">
      <c r="A19" s="40">
        <v>380505</v>
      </c>
      <c r="B19" s="41">
        <v>4</v>
      </c>
      <c r="C19" s="41">
        <v>5</v>
      </c>
      <c r="D19" s="41">
        <v>4</v>
      </c>
      <c r="E19" s="41">
        <v>5</v>
      </c>
      <c r="F19" s="41">
        <v>5</v>
      </c>
      <c r="G19" s="41">
        <v>4</v>
      </c>
      <c r="H19" s="41">
        <v>4</v>
      </c>
      <c r="I19" s="41">
        <v>4</v>
      </c>
      <c r="J19" s="41">
        <v>4</v>
      </c>
      <c r="K19" s="41">
        <v>4</v>
      </c>
      <c r="L19" s="19">
        <v>5</v>
      </c>
      <c r="M19" s="19">
        <v>5</v>
      </c>
      <c r="N19" s="19">
        <v>4</v>
      </c>
      <c r="O19" s="19">
        <v>4</v>
      </c>
      <c r="P19" s="19">
        <v>2</v>
      </c>
      <c r="Q19" s="19">
        <v>4</v>
      </c>
      <c r="R19" s="19">
        <v>4</v>
      </c>
      <c r="S19" s="19">
        <v>2</v>
      </c>
      <c r="T19" s="19">
        <v>4</v>
      </c>
      <c r="U19" s="55"/>
      <c r="V19" s="56"/>
      <c r="W19" s="57"/>
    </row>
    <row r="20" spans="1:23">
      <c r="A20" s="40">
        <v>2023518</v>
      </c>
      <c r="B20" s="41">
        <v>4</v>
      </c>
      <c r="C20" s="41">
        <v>5</v>
      </c>
      <c r="D20" s="41">
        <v>4</v>
      </c>
      <c r="E20" s="41">
        <v>5</v>
      </c>
      <c r="F20" s="41">
        <v>5</v>
      </c>
      <c r="G20" s="41">
        <v>5</v>
      </c>
      <c r="H20" s="41">
        <v>4</v>
      </c>
      <c r="I20" s="41">
        <v>2</v>
      </c>
      <c r="J20" s="41">
        <v>5</v>
      </c>
      <c r="K20" s="41">
        <v>4</v>
      </c>
      <c r="L20" s="19">
        <v>5</v>
      </c>
      <c r="M20" s="19">
        <v>5</v>
      </c>
      <c r="N20" s="19">
        <v>4</v>
      </c>
      <c r="O20" s="19">
        <v>4</v>
      </c>
      <c r="P20" s="19">
        <v>4</v>
      </c>
      <c r="Q20" s="19">
        <v>4</v>
      </c>
      <c r="R20" s="19">
        <v>3</v>
      </c>
      <c r="S20" s="19">
        <v>2</v>
      </c>
      <c r="T20" s="19">
        <v>5</v>
      </c>
      <c r="U20" s="55"/>
      <c r="V20" s="56"/>
      <c r="W20" s="57"/>
    </row>
    <row r="21" spans="1:23">
      <c r="A21" s="40">
        <v>1388216</v>
      </c>
      <c r="B21" s="41">
        <v>4</v>
      </c>
      <c r="C21" s="41">
        <v>4</v>
      </c>
      <c r="D21" s="41">
        <v>5</v>
      </c>
      <c r="E21" s="41">
        <v>5</v>
      </c>
      <c r="F21" s="41">
        <v>5</v>
      </c>
      <c r="G21" s="41">
        <v>4</v>
      </c>
      <c r="H21" s="41">
        <v>4</v>
      </c>
      <c r="I21" s="41">
        <v>4</v>
      </c>
      <c r="J21" s="41">
        <v>3</v>
      </c>
      <c r="K21" s="41">
        <v>5</v>
      </c>
      <c r="L21" s="19">
        <v>5</v>
      </c>
      <c r="M21" s="19">
        <v>4</v>
      </c>
      <c r="N21" s="19">
        <v>4</v>
      </c>
      <c r="O21" s="19">
        <v>3</v>
      </c>
      <c r="P21" s="19">
        <v>5</v>
      </c>
      <c r="Q21" s="19">
        <v>4</v>
      </c>
      <c r="R21" s="19">
        <v>4</v>
      </c>
      <c r="S21" s="19">
        <v>2</v>
      </c>
      <c r="T21" s="19">
        <v>4</v>
      </c>
      <c r="U21" s="55"/>
      <c r="V21" s="56"/>
      <c r="W21" s="57"/>
    </row>
    <row r="22" spans="1:23">
      <c r="A22" s="40">
        <v>697038</v>
      </c>
      <c r="B22" s="41">
        <v>5</v>
      </c>
      <c r="C22" s="41">
        <v>5</v>
      </c>
      <c r="D22" s="41">
        <v>5</v>
      </c>
      <c r="E22" s="41">
        <v>5</v>
      </c>
      <c r="F22" s="41">
        <v>5</v>
      </c>
      <c r="G22" s="41">
        <v>5</v>
      </c>
      <c r="H22" s="41">
        <v>4</v>
      </c>
      <c r="I22" s="41">
        <v>5</v>
      </c>
      <c r="J22" s="41">
        <v>3</v>
      </c>
      <c r="K22" s="41">
        <v>4</v>
      </c>
      <c r="L22" s="19">
        <v>5</v>
      </c>
      <c r="M22" s="19">
        <v>5</v>
      </c>
      <c r="N22" s="19">
        <v>4</v>
      </c>
      <c r="O22" s="19">
        <v>5</v>
      </c>
      <c r="P22" s="19">
        <v>3</v>
      </c>
      <c r="Q22" s="19">
        <v>5</v>
      </c>
      <c r="R22" s="19">
        <v>3</v>
      </c>
      <c r="S22" s="19">
        <v>4</v>
      </c>
      <c r="T22" s="19">
        <v>5</v>
      </c>
      <c r="U22" s="55"/>
      <c r="V22" s="56"/>
      <c r="W22" s="57"/>
    </row>
    <row r="23" spans="1:23">
      <c r="A23" s="40">
        <v>1374197</v>
      </c>
      <c r="B23" s="41">
        <v>4</v>
      </c>
      <c r="C23" s="41">
        <v>3</v>
      </c>
      <c r="D23" s="41">
        <v>3</v>
      </c>
      <c r="E23" s="41">
        <v>4</v>
      </c>
      <c r="F23" s="41">
        <v>5</v>
      </c>
      <c r="G23" s="41">
        <v>4</v>
      </c>
      <c r="H23" s="41">
        <v>4</v>
      </c>
      <c r="I23" s="41">
        <v>3</v>
      </c>
      <c r="J23" s="41">
        <v>4</v>
      </c>
      <c r="K23" s="41">
        <v>4</v>
      </c>
      <c r="L23" s="19">
        <v>5</v>
      </c>
      <c r="M23" s="19">
        <v>5</v>
      </c>
      <c r="N23" s="19">
        <v>4</v>
      </c>
      <c r="O23" s="19">
        <v>4</v>
      </c>
      <c r="P23" s="19">
        <v>3</v>
      </c>
      <c r="Q23" s="19">
        <v>5</v>
      </c>
      <c r="R23" s="19">
        <v>4</v>
      </c>
      <c r="S23" s="19">
        <v>3</v>
      </c>
      <c r="T23" s="19">
        <v>5</v>
      </c>
      <c r="U23" s="55"/>
      <c r="V23" s="56"/>
      <c r="W23" s="57"/>
    </row>
    <row r="24" spans="1:23">
      <c r="A24" s="40">
        <v>16272</v>
      </c>
      <c r="B24" s="41">
        <v>4</v>
      </c>
      <c r="C24" s="41">
        <v>3</v>
      </c>
      <c r="D24" s="41">
        <v>2</v>
      </c>
      <c r="E24" s="41">
        <v>4</v>
      </c>
      <c r="F24" s="41">
        <v>4</v>
      </c>
      <c r="G24" s="41">
        <v>3</v>
      </c>
      <c r="H24" s="41">
        <v>3</v>
      </c>
      <c r="I24" s="41">
        <v>4</v>
      </c>
      <c r="J24" s="41">
        <v>4</v>
      </c>
      <c r="K24" s="41">
        <v>4</v>
      </c>
      <c r="L24" s="19">
        <v>2</v>
      </c>
      <c r="M24" s="19">
        <v>3</v>
      </c>
      <c r="N24" s="19">
        <v>4</v>
      </c>
      <c r="O24" s="19">
        <v>4</v>
      </c>
      <c r="P24" s="19">
        <v>1</v>
      </c>
      <c r="Q24" s="19">
        <v>4</v>
      </c>
      <c r="R24" s="19">
        <v>3</v>
      </c>
      <c r="S24" s="19">
        <v>3</v>
      </c>
      <c r="T24" s="19">
        <v>4</v>
      </c>
      <c r="U24" s="55"/>
      <c r="V24" s="56"/>
      <c r="W24" s="57"/>
    </row>
    <row r="25" spans="1:23">
      <c r="A25" s="40">
        <v>1793717</v>
      </c>
      <c r="B25" s="41">
        <v>5</v>
      </c>
      <c r="C25" s="41">
        <v>4</v>
      </c>
      <c r="D25" s="41">
        <v>4</v>
      </c>
      <c r="E25" s="41">
        <v>5</v>
      </c>
      <c r="F25" s="41">
        <v>5</v>
      </c>
      <c r="G25" s="41">
        <v>5</v>
      </c>
      <c r="H25" s="41">
        <v>5</v>
      </c>
      <c r="I25" s="41">
        <v>5</v>
      </c>
      <c r="J25" s="41">
        <v>5</v>
      </c>
      <c r="K25" s="41">
        <v>5</v>
      </c>
      <c r="L25" s="19">
        <v>1</v>
      </c>
      <c r="M25" s="19">
        <v>1</v>
      </c>
      <c r="N25" s="19">
        <v>3</v>
      </c>
      <c r="O25" s="19">
        <v>3</v>
      </c>
      <c r="P25" s="19">
        <v>5</v>
      </c>
      <c r="Q25" s="19">
        <v>2</v>
      </c>
      <c r="R25" s="19">
        <v>5</v>
      </c>
      <c r="S25" s="19">
        <v>3</v>
      </c>
      <c r="T25" s="19">
        <v>4</v>
      </c>
      <c r="U25" s="55"/>
      <c r="V25" s="56"/>
      <c r="W25" s="57"/>
    </row>
    <row r="26" spans="1:23">
      <c r="A26" s="40">
        <v>958687</v>
      </c>
      <c r="B26" s="41">
        <v>4</v>
      </c>
      <c r="C26" s="41">
        <v>4</v>
      </c>
      <c r="D26" s="41">
        <v>4</v>
      </c>
      <c r="E26" s="41">
        <v>5</v>
      </c>
      <c r="F26" s="41">
        <v>5</v>
      </c>
      <c r="G26" s="41">
        <v>4</v>
      </c>
      <c r="H26" s="41">
        <v>3</v>
      </c>
      <c r="I26" s="41">
        <v>4</v>
      </c>
      <c r="J26" s="41">
        <v>3</v>
      </c>
      <c r="K26" s="41">
        <v>5</v>
      </c>
      <c r="L26" s="19">
        <v>4</v>
      </c>
      <c r="M26" s="19">
        <v>5</v>
      </c>
      <c r="N26" s="19">
        <v>4</v>
      </c>
      <c r="O26" s="19">
        <v>4</v>
      </c>
      <c r="P26" s="19">
        <v>5</v>
      </c>
      <c r="Q26" s="19">
        <v>5</v>
      </c>
      <c r="R26" s="19">
        <v>4</v>
      </c>
      <c r="S26" s="19">
        <v>4</v>
      </c>
      <c r="T26" s="19">
        <v>5</v>
      </c>
      <c r="U26" s="55"/>
      <c r="V26" s="56"/>
      <c r="W26" s="57"/>
    </row>
    <row r="27" spans="1:23">
      <c r="A27" s="40">
        <v>782075</v>
      </c>
      <c r="B27" s="41">
        <v>4</v>
      </c>
      <c r="C27" s="41">
        <v>5</v>
      </c>
      <c r="D27" s="41">
        <v>4</v>
      </c>
      <c r="E27" s="41">
        <v>5</v>
      </c>
      <c r="F27" s="41">
        <v>5</v>
      </c>
      <c r="G27" s="41">
        <v>5</v>
      </c>
      <c r="H27" s="41">
        <v>5</v>
      </c>
      <c r="I27" s="41">
        <v>4</v>
      </c>
      <c r="J27" s="41">
        <v>5</v>
      </c>
      <c r="K27" s="41">
        <v>5</v>
      </c>
      <c r="L27" s="19">
        <v>5</v>
      </c>
      <c r="M27" s="19">
        <v>5</v>
      </c>
      <c r="N27" s="19">
        <v>5</v>
      </c>
      <c r="O27" s="19">
        <v>4</v>
      </c>
      <c r="P27" s="19">
        <v>5</v>
      </c>
      <c r="Q27" s="19">
        <v>3</v>
      </c>
      <c r="R27" s="19">
        <v>5</v>
      </c>
      <c r="S27" s="19">
        <v>5</v>
      </c>
      <c r="T27" s="19">
        <v>5</v>
      </c>
      <c r="U27" s="55"/>
      <c r="V27" s="56"/>
      <c r="W27" s="57"/>
    </row>
    <row r="28" spans="1:23">
      <c r="A28" s="40">
        <v>825819</v>
      </c>
      <c r="B28" s="41">
        <v>5</v>
      </c>
      <c r="C28" s="41">
        <v>4</v>
      </c>
      <c r="D28" s="41">
        <v>3</v>
      </c>
      <c r="E28" s="41">
        <v>4</v>
      </c>
      <c r="F28" s="41">
        <v>3</v>
      </c>
      <c r="G28" s="41">
        <v>4</v>
      </c>
      <c r="H28" s="41">
        <v>3</v>
      </c>
      <c r="I28" s="41">
        <v>3</v>
      </c>
      <c r="J28" s="41">
        <v>4</v>
      </c>
      <c r="K28" s="41">
        <v>5</v>
      </c>
      <c r="L28" s="19">
        <v>2</v>
      </c>
      <c r="M28" s="19">
        <v>4</v>
      </c>
      <c r="N28" s="19">
        <v>4</v>
      </c>
      <c r="O28" s="19">
        <v>4</v>
      </c>
      <c r="P28" s="19">
        <v>3</v>
      </c>
      <c r="Q28" s="19">
        <v>5</v>
      </c>
      <c r="R28" s="19">
        <v>4</v>
      </c>
      <c r="S28" s="19">
        <v>3</v>
      </c>
      <c r="T28" s="19">
        <v>4</v>
      </c>
      <c r="U28" s="55"/>
      <c r="V28" s="56"/>
      <c r="W28" s="57"/>
    </row>
    <row r="29" spans="1:23">
      <c r="A29" s="40">
        <v>762998</v>
      </c>
      <c r="B29" s="41">
        <v>5</v>
      </c>
      <c r="C29" s="41">
        <v>4</v>
      </c>
      <c r="D29" s="41">
        <v>3</v>
      </c>
      <c r="E29" s="41">
        <v>5</v>
      </c>
      <c r="F29" s="41">
        <v>5</v>
      </c>
      <c r="G29" s="41">
        <v>4</v>
      </c>
      <c r="H29" s="41">
        <v>3</v>
      </c>
      <c r="I29" s="41">
        <v>5</v>
      </c>
      <c r="J29" s="41">
        <v>4</v>
      </c>
      <c r="K29" s="41">
        <v>5</v>
      </c>
      <c r="L29" s="19">
        <v>2</v>
      </c>
      <c r="M29" s="19">
        <v>5</v>
      </c>
      <c r="N29" s="19">
        <v>5</v>
      </c>
      <c r="O29" s="19">
        <v>4</v>
      </c>
      <c r="P29" s="19">
        <v>2</v>
      </c>
      <c r="Q29" s="19">
        <v>4</v>
      </c>
      <c r="R29" s="19">
        <v>3</v>
      </c>
      <c r="S29" s="19">
        <v>2</v>
      </c>
      <c r="T29" s="19">
        <v>5</v>
      </c>
      <c r="U29" s="55"/>
      <c r="V29" s="56"/>
      <c r="W29" s="57"/>
    </row>
    <row r="30" spans="1:23">
      <c r="A30" s="40">
        <v>1002688</v>
      </c>
      <c r="B30" s="41">
        <v>4</v>
      </c>
      <c r="C30" s="41">
        <v>3</v>
      </c>
      <c r="D30" s="41">
        <v>4</v>
      </c>
      <c r="E30" s="41">
        <v>5</v>
      </c>
      <c r="F30" s="41">
        <v>5</v>
      </c>
      <c r="G30" s="41">
        <v>5</v>
      </c>
      <c r="H30" s="41">
        <v>3</v>
      </c>
      <c r="I30" s="41">
        <v>4</v>
      </c>
      <c r="J30" s="41">
        <v>2</v>
      </c>
      <c r="K30" s="41">
        <v>5</v>
      </c>
      <c r="L30" s="19">
        <v>5</v>
      </c>
      <c r="M30" s="19">
        <v>5</v>
      </c>
      <c r="N30" s="19">
        <v>5</v>
      </c>
      <c r="O30" s="19">
        <v>4</v>
      </c>
      <c r="P30" s="19">
        <v>2</v>
      </c>
      <c r="Q30" s="19">
        <v>5</v>
      </c>
      <c r="R30" s="19">
        <v>4</v>
      </c>
      <c r="S30" s="19">
        <v>4</v>
      </c>
      <c r="T30" s="19">
        <v>4</v>
      </c>
      <c r="U30" s="55"/>
      <c r="V30" s="56"/>
      <c r="W30" s="57"/>
    </row>
    <row r="31" spans="1:23">
      <c r="A31" s="40">
        <v>1316671</v>
      </c>
      <c r="B31" s="41">
        <v>4</v>
      </c>
      <c r="C31" s="41">
        <v>4</v>
      </c>
      <c r="D31" s="41">
        <v>2</v>
      </c>
      <c r="E31" s="41">
        <v>5</v>
      </c>
      <c r="F31" s="41">
        <v>4</v>
      </c>
      <c r="G31" s="41">
        <v>4</v>
      </c>
      <c r="H31" s="41">
        <v>3</v>
      </c>
      <c r="I31" s="41">
        <v>3</v>
      </c>
      <c r="J31" s="41">
        <v>3</v>
      </c>
      <c r="K31" s="41">
        <v>4</v>
      </c>
      <c r="L31" s="19">
        <v>3</v>
      </c>
      <c r="M31" s="19">
        <v>4</v>
      </c>
      <c r="N31" s="19">
        <v>3</v>
      </c>
      <c r="O31" s="19">
        <v>4</v>
      </c>
      <c r="P31" s="19">
        <v>3</v>
      </c>
      <c r="Q31" s="19">
        <v>5</v>
      </c>
      <c r="R31" s="19">
        <v>2</v>
      </c>
      <c r="S31" s="19">
        <v>4</v>
      </c>
      <c r="T31" s="19">
        <v>4</v>
      </c>
      <c r="U31" s="55"/>
      <c r="V31" s="56"/>
      <c r="W31" s="57"/>
    </row>
    <row r="34" spans="3:15" ht="15" customHeight="1">
      <c r="C34" s="120" t="s">
        <v>229</v>
      </c>
      <c r="D34" s="121"/>
      <c r="E34" s="121"/>
      <c r="F34" s="121"/>
      <c r="G34" s="121"/>
      <c r="H34" s="121"/>
      <c r="I34" s="121"/>
      <c r="J34" s="121"/>
      <c r="K34" s="121"/>
      <c r="L34" s="121"/>
      <c r="M34" s="121"/>
      <c r="N34" s="121"/>
      <c r="O34" s="122"/>
    </row>
    <row r="35" spans="3:15">
      <c r="C35" s="123"/>
      <c r="D35" s="124"/>
      <c r="E35" s="124"/>
      <c r="F35" s="124"/>
      <c r="G35" s="124"/>
      <c r="H35" s="124"/>
      <c r="I35" s="124"/>
      <c r="J35" s="124"/>
      <c r="K35" s="124"/>
      <c r="L35" s="124"/>
      <c r="M35" s="124"/>
      <c r="N35" s="124"/>
      <c r="O35" s="125"/>
    </row>
    <row r="36" spans="3:15">
      <c r="C36" s="123"/>
      <c r="D36" s="124"/>
      <c r="E36" s="124"/>
      <c r="F36" s="124"/>
      <c r="G36" s="124"/>
      <c r="H36" s="124"/>
      <c r="I36" s="124"/>
      <c r="J36" s="124"/>
      <c r="K36" s="124"/>
      <c r="L36" s="124"/>
      <c r="M36" s="124"/>
      <c r="N36" s="124"/>
      <c r="O36" s="125"/>
    </row>
    <row r="37" spans="3:15">
      <c r="C37" s="123"/>
      <c r="D37" s="124"/>
      <c r="E37" s="124"/>
      <c r="F37" s="124"/>
      <c r="G37" s="124"/>
      <c r="H37" s="124"/>
      <c r="I37" s="124"/>
      <c r="J37" s="124"/>
      <c r="K37" s="124"/>
      <c r="L37" s="124"/>
      <c r="M37" s="124"/>
      <c r="N37" s="124"/>
      <c r="O37" s="125"/>
    </row>
    <row r="38" spans="3:15">
      <c r="C38" s="123"/>
      <c r="D38" s="124"/>
      <c r="E38" s="124"/>
      <c r="F38" s="124"/>
      <c r="G38" s="124"/>
      <c r="H38" s="124"/>
      <c r="I38" s="124"/>
      <c r="J38" s="124"/>
      <c r="K38" s="124"/>
      <c r="L38" s="124"/>
      <c r="M38" s="124"/>
      <c r="N38" s="124"/>
      <c r="O38" s="125"/>
    </row>
    <row r="39" spans="3:15">
      <c r="C39" s="123"/>
      <c r="D39" s="124"/>
      <c r="E39" s="124"/>
      <c r="F39" s="124"/>
      <c r="G39" s="124"/>
      <c r="H39" s="124"/>
      <c r="I39" s="124"/>
      <c r="J39" s="124"/>
      <c r="K39" s="124"/>
      <c r="L39" s="124"/>
      <c r="M39" s="124"/>
      <c r="N39" s="124"/>
      <c r="O39" s="125"/>
    </row>
    <row r="40" spans="3:15">
      <c r="C40" s="123"/>
      <c r="D40" s="124"/>
      <c r="E40" s="124"/>
      <c r="F40" s="124"/>
      <c r="G40" s="124"/>
      <c r="H40" s="124"/>
      <c r="I40" s="124"/>
      <c r="J40" s="124"/>
      <c r="K40" s="124"/>
      <c r="L40" s="124"/>
      <c r="M40" s="124"/>
      <c r="N40" s="124"/>
      <c r="O40" s="125"/>
    </row>
    <row r="41" spans="3:15">
      <c r="C41" s="123"/>
      <c r="D41" s="124"/>
      <c r="E41" s="124"/>
      <c r="F41" s="124"/>
      <c r="G41" s="124"/>
      <c r="H41" s="124"/>
      <c r="I41" s="124"/>
      <c r="J41" s="124"/>
      <c r="K41" s="124"/>
      <c r="L41" s="124"/>
      <c r="M41" s="124"/>
      <c r="N41" s="124"/>
      <c r="O41" s="125"/>
    </row>
    <row r="42" spans="3:15">
      <c r="C42" s="123"/>
      <c r="D42" s="124"/>
      <c r="E42" s="124"/>
      <c r="F42" s="124"/>
      <c r="G42" s="124"/>
      <c r="H42" s="124"/>
      <c r="I42" s="124"/>
      <c r="J42" s="124"/>
      <c r="K42" s="124"/>
      <c r="L42" s="124"/>
      <c r="M42" s="124"/>
      <c r="N42" s="124"/>
      <c r="O42" s="125"/>
    </row>
    <row r="43" spans="3:15">
      <c r="C43" s="123"/>
      <c r="D43" s="124"/>
      <c r="E43" s="124"/>
      <c r="F43" s="124"/>
      <c r="G43" s="124"/>
      <c r="H43" s="124"/>
      <c r="I43" s="124"/>
      <c r="J43" s="124"/>
      <c r="K43" s="124"/>
      <c r="L43" s="124"/>
      <c r="M43" s="124"/>
      <c r="N43" s="124"/>
      <c r="O43" s="125"/>
    </row>
    <row r="44" spans="3:15">
      <c r="C44" s="123"/>
      <c r="D44" s="124"/>
      <c r="E44" s="124"/>
      <c r="F44" s="124"/>
      <c r="G44" s="124"/>
      <c r="H44" s="124"/>
      <c r="I44" s="124"/>
      <c r="J44" s="124"/>
      <c r="K44" s="124"/>
      <c r="L44" s="124"/>
      <c r="M44" s="124"/>
      <c r="N44" s="124"/>
      <c r="O44" s="125"/>
    </row>
    <row r="45" spans="3:15">
      <c r="C45" s="123"/>
      <c r="D45" s="124"/>
      <c r="E45" s="124"/>
      <c r="F45" s="124"/>
      <c r="G45" s="124"/>
      <c r="H45" s="124"/>
      <c r="I45" s="124"/>
      <c r="J45" s="124"/>
      <c r="K45" s="124"/>
      <c r="L45" s="124"/>
      <c r="M45" s="124"/>
      <c r="N45" s="124"/>
      <c r="O45" s="125"/>
    </row>
    <row r="46" spans="3:15">
      <c r="C46" s="123"/>
      <c r="D46" s="124"/>
      <c r="E46" s="124"/>
      <c r="F46" s="124"/>
      <c r="G46" s="124"/>
      <c r="H46" s="124"/>
      <c r="I46" s="124"/>
      <c r="J46" s="124"/>
      <c r="K46" s="124"/>
      <c r="L46" s="124"/>
      <c r="M46" s="124"/>
      <c r="N46" s="124"/>
      <c r="O46" s="125"/>
    </row>
    <row r="47" spans="3:15">
      <c r="C47" s="123"/>
      <c r="D47" s="124"/>
      <c r="E47" s="124"/>
      <c r="F47" s="124"/>
      <c r="G47" s="124"/>
      <c r="H47" s="124"/>
      <c r="I47" s="124"/>
      <c r="J47" s="124"/>
      <c r="K47" s="124"/>
      <c r="L47" s="124"/>
      <c r="M47" s="124"/>
      <c r="N47" s="124"/>
      <c r="O47" s="125"/>
    </row>
    <row r="48" spans="3:15">
      <c r="C48" s="123"/>
      <c r="D48" s="124"/>
      <c r="E48" s="124"/>
      <c r="F48" s="124"/>
      <c r="G48" s="124"/>
      <c r="H48" s="124"/>
      <c r="I48" s="124"/>
      <c r="J48" s="124"/>
      <c r="K48" s="124"/>
      <c r="L48" s="124"/>
      <c r="M48" s="124"/>
      <c r="N48" s="124"/>
      <c r="O48" s="125"/>
    </row>
    <row r="49" spans="3:15">
      <c r="C49" s="123"/>
      <c r="D49" s="124"/>
      <c r="E49" s="124"/>
      <c r="F49" s="124"/>
      <c r="G49" s="124"/>
      <c r="H49" s="124"/>
      <c r="I49" s="124"/>
      <c r="J49" s="124"/>
      <c r="K49" s="124"/>
      <c r="L49" s="124"/>
      <c r="M49" s="124"/>
      <c r="N49" s="124"/>
      <c r="O49" s="125"/>
    </row>
    <row r="50" spans="3:15">
      <c r="C50" s="123"/>
      <c r="D50" s="124"/>
      <c r="E50" s="124"/>
      <c r="F50" s="124"/>
      <c r="G50" s="124"/>
      <c r="H50" s="124"/>
      <c r="I50" s="124"/>
      <c r="J50" s="124"/>
      <c r="K50" s="124"/>
      <c r="L50" s="124"/>
      <c r="M50" s="124"/>
      <c r="N50" s="124"/>
      <c r="O50" s="125"/>
    </row>
    <row r="51" spans="3:15">
      <c r="C51" s="123"/>
      <c r="D51" s="124"/>
      <c r="E51" s="124"/>
      <c r="F51" s="124"/>
      <c r="G51" s="124"/>
      <c r="H51" s="124"/>
      <c r="I51" s="124"/>
      <c r="J51" s="124"/>
      <c r="K51" s="124"/>
      <c r="L51" s="124"/>
      <c r="M51" s="124"/>
      <c r="N51" s="124"/>
      <c r="O51" s="125"/>
    </row>
    <row r="52" spans="3:15">
      <c r="C52" s="123"/>
      <c r="D52" s="124"/>
      <c r="E52" s="124"/>
      <c r="F52" s="124"/>
      <c r="G52" s="124"/>
      <c r="H52" s="124"/>
      <c r="I52" s="124"/>
      <c r="J52" s="124"/>
      <c r="K52" s="124"/>
      <c r="L52" s="124"/>
      <c r="M52" s="124"/>
      <c r="N52" s="124"/>
      <c r="O52" s="125"/>
    </row>
    <row r="53" spans="3:15">
      <c r="C53" s="123"/>
      <c r="D53" s="124"/>
      <c r="E53" s="124"/>
      <c r="F53" s="124"/>
      <c r="G53" s="124"/>
      <c r="H53" s="124"/>
      <c r="I53" s="124"/>
      <c r="J53" s="124"/>
      <c r="K53" s="124"/>
      <c r="L53" s="124"/>
      <c r="M53" s="124"/>
      <c r="N53" s="124"/>
      <c r="O53" s="125"/>
    </row>
    <row r="54" spans="3:15">
      <c r="C54" s="123"/>
      <c r="D54" s="124"/>
      <c r="E54" s="124"/>
      <c r="F54" s="124"/>
      <c r="G54" s="124"/>
      <c r="H54" s="124"/>
      <c r="I54" s="124"/>
      <c r="J54" s="124"/>
      <c r="K54" s="124"/>
      <c r="L54" s="124"/>
      <c r="M54" s="124"/>
      <c r="N54" s="124"/>
      <c r="O54" s="125"/>
    </row>
    <row r="55" spans="3:15">
      <c r="C55" s="123"/>
      <c r="D55" s="124"/>
      <c r="E55" s="124"/>
      <c r="F55" s="124"/>
      <c r="G55" s="124"/>
      <c r="H55" s="124"/>
      <c r="I55" s="124"/>
      <c r="J55" s="124"/>
      <c r="K55" s="124"/>
      <c r="L55" s="124"/>
      <c r="M55" s="124"/>
      <c r="N55" s="124"/>
      <c r="O55" s="125"/>
    </row>
    <row r="56" spans="3:15">
      <c r="C56" s="123"/>
      <c r="D56" s="124"/>
      <c r="E56" s="124"/>
      <c r="F56" s="124"/>
      <c r="G56" s="124"/>
      <c r="H56" s="124"/>
      <c r="I56" s="124"/>
      <c r="J56" s="124"/>
      <c r="K56" s="124"/>
      <c r="L56" s="124"/>
      <c r="M56" s="124"/>
      <c r="N56" s="124"/>
      <c r="O56" s="125"/>
    </row>
    <row r="57" spans="3:15">
      <c r="C57" s="123"/>
      <c r="D57" s="124"/>
      <c r="E57" s="124"/>
      <c r="F57" s="124"/>
      <c r="G57" s="124"/>
      <c r="H57" s="124"/>
      <c r="I57" s="124"/>
      <c r="J57" s="124"/>
      <c r="K57" s="124"/>
      <c r="L57" s="124"/>
      <c r="M57" s="124"/>
      <c r="N57" s="124"/>
      <c r="O57" s="125"/>
    </row>
    <row r="58" spans="3:15">
      <c r="C58" s="123"/>
      <c r="D58" s="124"/>
      <c r="E58" s="124"/>
      <c r="F58" s="124"/>
      <c r="G58" s="124"/>
      <c r="H58" s="124"/>
      <c r="I58" s="124"/>
      <c r="J58" s="124"/>
      <c r="K58" s="124"/>
      <c r="L58" s="124"/>
      <c r="M58" s="124"/>
      <c r="N58" s="124"/>
      <c r="O58" s="125"/>
    </row>
    <row r="59" spans="3:15">
      <c r="C59" s="123"/>
      <c r="D59" s="124"/>
      <c r="E59" s="124"/>
      <c r="F59" s="124"/>
      <c r="G59" s="124"/>
      <c r="H59" s="124"/>
      <c r="I59" s="124"/>
      <c r="J59" s="124"/>
      <c r="K59" s="124"/>
      <c r="L59" s="124"/>
      <c r="M59" s="124"/>
      <c r="N59" s="124"/>
      <c r="O59" s="125"/>
    </row>
    <row r="60" spans="3:15">
      <c r="C60" s="123"/>
      <c r="D60" s="124"/>
      <c r="E60" s="124"/>
      <c r="F60" s="124"/>
      <c r="G60" s="124"/>
      <c r="H60" s="124"/>
      <c r="I60" s="124"/>
      <c r="J60" s="124"/>
      <c r="K60" s="124"/>
      <c r="L60" s="124"/>
      <c r="M60" s="124"/>
      <c r="N60" s="124"/>
      <c r="O60" s="125"/>
    </row>
    <row r="61" spans="3:15">
      <c r="C61" s="123"/>
      <c r="D61" s="124"/>
      <c r="E61" s="124"/>
      <c r="F61" s="124"/>
      <c r="G61" s="124"/>
      <c r="H61" s="124"/>
      <c r="I61" s="124"/>
      <c r="J61" s="124"/>
      <c r="K61" s="124"/>
      <c r="L61" s="124"/>
      <c r="M61" s="124"/>
      <c r="N61" s="124"/>
      <c r="O61" s="125"/>
    </row>
    <row r="62" spans="3:15">
      <c r="C62" s="123"/>
      <c r="D62" s="124"/>
      <c r="E62" s="124"/>
      <c r="F62" s="124"/>
      <c r="G62" s="124"/>
      <c r="H62" s="124"/>
      <c r="I62" s="124"/>
      <c r="J62" s="124"/>
      <c r="K62" s="124"/>
      <c r="L62" s="124"/>
      <c r="M62" s="124"/>
      <c r="N62" s="124"/>
      <c r="O62" s="125"/>
    </row>
    <row r="63" spans="3:15">
      <c r="C63" s="123"/>
      <c r="D63" s="124"/>
      <c r="E63" s="124"/>
      <c r="F63" s="124"/>
      <c r="G63" s="124"/>
      <c r="H63" s="124"/>
      <c r="I63" s="124"/>
      <c r="J63" s="124"/>
      <c r="K63" s="124"/>
      <c r="L63" s="124"/>
      <c r="M63" s="124"/>
      <c r="N63" s="124"/>
      <c r="O63" s="125"/>
    </row>
    <row r="64" spans="3:15">
      <c r="C64" s="123"/>
      <c r="D64" s="124"/>
      <c r="E64" s="124"/>
      <c r="F64" s="124"/>
      <c r="G64" s="124"/>
      <c r="H64" s="124"/>
      <c r="I64" s="124"/>
      <c r="J64" s="124"/>
      <c r="K64" s="124"/>
      <c r="L64" s="124"/>
      <c r="M64" s="124"/>
      <c r="N64" s="124"/>
      <c r="O64" s="125"/>
    </row>
    <row r="65" spans="3:15">
      <c r="C65" s="123"/>
      <c r="D65" s="124"/>
      <c r="E65" s="124"/>
      <c r="F65" s="124"/>
      <c r="G65" s="124"/>
      <c r="H65" s="124"/>
      <c r="I65" s="124"/>
      <c r="J65" s="124"/>
      <c r="K65" s="124"/>
      <c r="L65" s="124"/>
      <c r="M65" s="124"/>
      <c r="N65" s="124"/>
      <c r="O65" s="125"/>
    </row>
    <row r="66" spans="3:15">
      <c r="C66" s="123"/>
      <c r="D66" s="124"/>
      <c r="E66" s="124"/>
      <c r="F66" s="124"/>
      <c r="G66" s="124"/>
      <c r="H66" s="124"/>
      <c r="I66" s="124"/>
      <c r="J66" s="124"/>
      <c r="K66" s="124"/>
      <c r="L66" s="124"/>
      <c r="M66" s="124"/>
      <c r="N66" s="124"/>
      <c r="O66" s="125"/>
    </row>
    <row r="67" spans="3:15">
      <c r="C67" s="123"/>
      <c r="D67" s="124"/>
      <c r="E67" s="124"/>
      <c r="F67" s="124"/>
      <c r="G67" s="124"/>
      <c r="H67" s="124"/>
      <c r="I67" s="124"/>
      <c r="J67" s="124"/>
      <c r="K67" s="124"/>
      <c r="L67" s="124"/>
      <c r="M67" s="124"/>
      <c r="N67" s="124"/>
      <c r="O67" s="125"/>
    </row>
    <row r="68" spans="3:15">
      <c r="C68" s="123"/>
      <c r="D68" s="124"/>
      <c r="E68" s="124"/>
      <c r="F68" s="124"/>
      <c r="G68" s="124"/>
      <c r="H68" s="124"/>
      <c r="I68" s="124"/>
      <c r="J68" s="124"/>
      <c r="K68" s="124"/>
      <c r="L68" s="124"/>
      <c r="M68" s="124"/>
      <c r="N68" s="124"/>
      <c r="O68" s="125"/>
    </row>
    <row r="69" spans="3:15">
      <c r="C69" s="123"/>
      <c r="D69" s="124"/>
      <c r="E69" s="124"/>
      <c r="F69" s="124"/>
      <c r="G69" s="124"/>
      <c r="H69" s="124"/>
      <c r="I69" s="124"/>
      <c r="J69" s="124"/>
      <c r="K69" s="124"/>
      <c r="L69" s="124"/>
      <c r="M69" s="124"/>
      <c r="N69" s="124"/>
      <c r="O69" s="125"/>
    </row>
    <row r="70" spans="3:15">
      <c r="C70" s="123"/>
      <c r="D70" s="124"/>
      <c r="E70" s="124"/>
      <c r="F70" s="124"/>
      <c r="G70" s="124"/>
      <c r="H70" s="124"/>
      <c r="I70" s="124"/>
      <c r="J70" s="124"/>
      <c r="K70" s="124"/>
      <c r="L70" s="124"/>
      <c r="M70" s="124"/>
      <c r="N70" s="124"/>
      <c r="O70" s="125"/>
    </row>
    <row r="71" spans="3:15">
      <c r="C71" s="123"/>
      <c r="D71" s="124"/>
      <c r="E71" s="124"/>
      <c r="F71" s="124"/>
      <c r="G71" s="124"/>
      <c r="H71" s="124"/>
      <c r="I71" s="124"/>
      <c r="J71" s="124"/>
      <c r="K71" s="124"/>
      <c r="L71" s="124"/>
      <c r="M71" s="124"/>
      <c r="N71" s="124"/>
      <c r="O71" s="125"/>
    </row>
    <row r="72" spans="3:15">
      <c r="C72" s="123"/>
      <c r="D72" s="124"/>
      <c r="E72" s="124"/>
      <c r="F72" s="124"/>
      <c r="G72" s="124"/>
      <c r="H72" s="124"/>
      <c r="I72" s="124"/>
      <c r="J72" s="124"/>
      <c r="K72" s="124"/>
      <c r="L72" s="124"/>
      <c r="M72" s="124"/>
      <c r="N72" s="124"/>
      <c r="O72" s="125"/>
    </row>
    <row r="73" spans="3:15">
      <c r="C73" s="123"/>
      <c r="D73" s="124"/>
      <c r="E73" s="124"/>
      <c r="F73" s="124"/>
      <c r="G73" s="124"/>
      <c r="H73" s="124"/>
      <c r="I73" s="124"/>
      <c r="J73" s="124"/>
      <c r="K73" s="124"/>
      <c r="L73" s="124"/>
      <c r="M73" s="124"/>
      <c r="N73" s="124"/>
      <c r="O73" s="125"/>
    </row>
    <row r="74" spans="3:15">
      <c r="C74" s="123"/>
      <c r="D74" s="124"/>
      <c r="E74" s="124"/>
      <c r="F74" s="124"/>
      <c r="G74" s="124"/>
      <c r="H74" s="124"/>
      <c r="I74" s="124"/>
      <c r="J74" s="124"/>
      <c r="K74" s="124"/>
      <c r="L74" s="124"/>
      <c r="M74" s="124"/>
      <c r="N74" s="124"/>
      <c r="O74" s="125"/>
    </row>
    <row r="75" spans="3:15">
      <c r="C75" s="123"/>
      <c r="D75" s="124"/>
      <c r="E75" s="124"/>
      <c r="F75" s="124"/>
      <c r="G75" s="124"/>
      <c r="H75" s="124"/>
      <c r="I75" s="124"/>
      <c r="J75" s="124"/>
      <c r="K75" s="124"/>
      <c r="L75" s="124"/>
      <c r="M75" s="124"/>
      <c r="N75" s="124"/>
      <c r="O75" s="125"/>
    </row>
    <row r="76" spans="3:15">
      <c r="C76" s="123"/>
      <c r="D76" s="124"/>
      <c r="E76" s="124"/>
      <c r="F76" s="124"/>
      <c r="G76" s="124"/>
      <c r="H76" s="124"/>
      <c r="I76" s="124"/>
      <c r="J76" s="124"/>
      <c r="K76" s="124"/>
      <c r="L76" s="124"/>
      <c r="M76" s="124"/>
      <c r="N76" s="124"/>
      <c r="O76" s="125"/>
    </row>
    <row r="77" spans="3:15">
      <c r="C77" s="123"/>
      <c r="D77" s="124"/>
      <c r="E77" s="124"/>
      <c r="F77" s="124"/>
      <c r="G77" s="124"/>
      <c r="H77" s="124"/>
      <c r="I77" s="124"/>
      <c r="J77" s="124"/>
      <c r="K77" s="124"/>
      <c r="L77" s="124"/>
      <c r="M77" s="124"/>
      <c r="N77" s="124"/>
      <c r="O77" s="125"/>
    </row>
    <row r="78" spans="3:15">
      <c r="C78" s="123"/>
      <c r="D78" s="124"/>
      <c r="E78" s="124"/>
      <c r="F78" s="124"/>
      <c r="G78" s="124"/>
      <c r="H78" s="124"/>
      <c r="I78" s="124"/>
      <c r="J78" s="124"/>
      <c r="K78" s="124"/>
      <c r="L78" s="124"/>
      <c r="M78" s="124"/>
      <c r="N78" s="124"/>
      <c r="O78" s="125"/>
    </row>
    <row r="79" spans="3:15">
      <c r="C79" s="123"/>
      <c r="D79" s="124"/>
      <c r="E79" s="124"/>
      <c r="F79" s="124"/>
      <c r="G79" s="124"/>
      <c r="H79" s="124"/>
      <c r="I79" s="124"/>
      <c r="J79" s="124"/>
      <c r="K79" s="124"/>
      <c r="L79" s="124"/>
      <c r="M79" s="124"/>
      <c r="N79" s="124"/>
      <c r="O79" s="125"/>
    </row>
    <row r="80" spans="3:15">
      <c r="C80" s="123"/>
      <c r="D80" s="124"/>
      <c r="E80" s="124"/>
      <c r="F80" s="124"/>
      <c r="G80" s="124"/>
      <c r="H80" s="124"/>
      <c r="I80" s="124"/>
      <c r="J80" s="124"/>
      <c r="K80" s="124"/>
      <c r="L80" s="124"/>
      <c r="M80" s="124"/>
      <c r="N80" s="124"/>
      <c r="O80" s="125"/>
    </row>
    <row r="81" spans="3:15">
      <c r="C81" s="123"/>
      <c r="D81" s="124"/>
      <c r="E81" s="124"/>
      <c r="F81" s="124"/>
      <c r="G81" s="124"/>
      <c r="H81" s="124"/>
      <c r="I81" s="124"/>
      <c r="J81" s="124"/>
      <c r="K81" s="124"/>
      <c r="L81" s="124"/>
      <c r="M81" s="124"/>
      <c r="N81" s="124"/>
      <c r="O81" s="125"/>
    </row>
    <row r="82" spans="3:15">
      <c r="C82" s="123"/>
      <c r="D82" s="124"/>
      <c r="E82" s="124"/>
      <c r="F82" s="124"/>
      <c r="G82" s="124"/>
      <c r="H82" s="124"/>
      <c r="I82" s="124"/>
      <c r="J82" s="124"/>
      <c r="K82" s="124"/>
      <c r="L82" s="124"/>
      <c r="M82" s="124"/>
      <c r="N82" s="124"/>
      <c r="O82" s="125"/>
    </row>
    <row r="83" spans="3:15">
      <c r="C83" s="123"/>
      <c r="D83" s="124"/>
      <c r="E83" s="124"/>
      <c r="F83" s="124"/>
      <c r="G83" s="124"/>
      <c r="H83" s="124"/>
      <c r="I83" s="124"/>
      <c r="J83" s="124"/>
      <c r="K83" s="124"/>
      <c r="L83" s="124"/>
      <c r="M83" s="124"/>
      <c r="N83" s="124"/>
      <c r="O83" s="125"/>
    </row>
    <row r="84" spans="3:15">
      <c r="C84" s="123"/>
      <c r="D84" s="124"/>
      <c r="E84" s="124"/>
      <c r="F84" s="124"/>
      <c r="G84" s="124"/>
      <c r="H84" s="124"/>
      <c r="I84" s="124"/>
      <c r="J84" s="124"/>
      <c r="K84" s="124"/>
      <c r="L84" s="124"/>
      <c r="M84" s="124"/>
      <c r="N84" s="124"/>
      <c r="O84" s="125"/>
    </row>
    <row r="85" spans="3:15">
      <c r="C85" s="123"/>
      <c r="D85" s="124"/>
      <c r="E85" s="124"/>
      <c r="F85" s="124"/>
      <c r="G85" s="124"/>
      <c r="H85" s="124"/>
      <c r="I85" s="124"/>
      <c r="J85" s="124"/>
      <c r="K85" s="124"/>
      <c r="L85" s="124"/>
      <c r="M85" s="124"/>
      <c r="N85" s="124"/>
      <c r="O85" s="125"/>
    </row>
    <row r="86" spans="3:15">
      <c r="C86" s="123"/>
      <c r="D86" s="124"/>
      <c r="E86" s="124"/>
      <c r="F86" s="124"/>
      <c r="G86" s="124"/>
      <c r="H86" s="124"/>
      <c r="I86" s="124"/>
      <c r="J86" s="124"/>
      <c r="K86" s="124"/>
      <c r="L86" s="124"/>
      <c r="M86" s="124"/>
      <c r="N86" s="124"/>
      <c r="O86" s="125"/>
    </row>
    <row r="87" spans="3:15">
      <c r="C87" s="123"/>
      <c r="D87" s="124"/>
      <c r="E87" s="124"/>
      <c r="F87" s="124"/>
      <c r="G87" s="124"/>
      <c r="H87" s="124"/>
      <c r="I87" s="124"/>
      <c r="J87" s="124"/>
      <c r="K87" s="124"/>
      <c r="L87" s="124"/>
      <c r="M87" s="124"/>
      <c r="N87" s="124"/>
      <c r="O87" s="125"/>
    </row>
    <row r="88" spans="3:15">
      <c r="C88" s="123"/>
      <c r="D88" s="124"/>
      <c r="E88" s="124"/>
      <c r="F88" s="124"/>
      <c r="G88" s="124"/>
      <c r="H88" s="124"/>
      <c r="I88" s="124"/>
      <c r="J88" s="124"/>
      <c r="K88" s="124"/>
      <c r="L88" s="124"/>
      <c r="M88" s="124"/>
      <c r="N88" s="124"/>
      <c r="O88" s="125"/>
    </row>
    <row r="89" spans="3:15">
      <c r="C89" s="123"/>
      <c r="D89" s="124"/>
      <c r="E89" s="124"/>
      <c r="F89" s="124"/>
      <c r="G89" s="124"/>
      <c r="H89" s="124"/>
      <c r="I89" s="124"/>
      <c r="J89" s="124"/>
      <c r="K89" s="124"/>
      <c r="L89" s="124"/>
      <c r="M89" s="124"/>
      <c r="N89" s="124"/>
      <c r="O89" s="125"/>
    </row>
    <row r="90" spans="3:15">
      <c r="C90" s="123"/>
      <c r="D90" s="124"/>
      <c r="E90" s="124"/>
      <c r="F90" s="124"/>
      <c r="G90" s="124"/>
      <c r="H90" s="124"/>
      <c r="I90" s="124"/>
      <c r="J90" s="124"/>
      <c r="K90" s="124"/>
      <c r="L90" s="124"/>
      <c r="M90" s="124"/>
      <c r="N90" s="124"/>
      <c r="O90" s="125"/>
    </row>
    <row r="91" spans="3:15">
      <c r="C91" s="123"/>
      <c r="D91" s="124"/>
      <c r="E91" s="124"/>
      <c r="F91" s="124"/>
      <c r="G91" s="124"/>
      <c r="H91" s="124"/>
      <c r="I91" s="124"/>
      <c r="J91" s="124"/>
      <c r="K91" s="124"/>
      <c r="L91" s="124"/>
      <c r="M91" s="124"/>
      <c r="N91" s="124"/>
      <c r="O91" s="125"/>
    </row>
    <row r="92" spans="3:15">
      <c r="C92" s="123"/>
      <c r="D92" s="124"/>
      <c r="E92" s="124"/>
      <c r="F92" s="124"/>
      <c r="G92" s="124"/>
      <c r="H92" s="124"/>
      <c r="I92" s="124"/>
      <c r="J92" s="124"/>
      <c r="K92" s="124"/>
      <c r="L92" s="124"/>
      <c r="M92" s="124"/>
      <c r="N92" s="124"/>
      <c r="O92" s="125"/>
    </row>
    <row r="93" spans="3:15">
      <c r="C93" s="123"/>
      <c r="D93" s="124"/>
      <c r="E93" s="124"/>
      <c r="F93" s="124"/>
      <c r="G93" s="124"/>
      <c r="H93" s="124"/>
      <c r="I93" s="124"/>
      <c r="J93" s="124"/>
      <c r="K93" s="124"/>
      <c r="L93" s="124"/>
      <c r="M93" s="124"/>
      <c r="N93" s="124"/>
      <c r="O93" s="125"/>
    </row>
    <row r="94" spans="3:15">
      <c r="C94" s="123"/>
      <c r="D94" s="124"/>
      <c r="E94" s="124"/>
      <c r="F94" s="124"/>
      <c r="G94" s="124"/>
      <c r="H94" s="124"/>
      <c r="I94" s="124"/>
      <c r="J94" s="124"/>
      <c r="K94" s="124"/>
      <c r="L94" s="124"/>
      <c r="M94" s="124"/>
      <c r="N94" s="124"/>
      <c r="O94" s="125"/>
    </row>
    <row r="95" spans="3:15">
      <c r="C95" s="123"/>
      <c r="D95" s="124"/>
      <c r="E95" s="124"/>
      <c r="F95" s="124"/>
      <c r="G95" s="124"/>
      <c r="H95" s="124"/>
      <c r="I95" s="124"/>
      <c r="J95" s="124"/>
      <c r="K95" s="124"/>
      <c r="L95" s="124"/>
      <c r="M95" s="124"/>
      <c r="N95" s="124"/>
      <c r="O95" s="125"/>
    </row>
    <row r="96" spans="3:15">
      <c r="C96" s="123"/>
      <c r="D96" s="124"/>
      <c r="E96" s="124"/>
      <c r="F96" s="124"/>
      <c r="G96" s="124"/>
      <c r="H96" s="124"/>
      <c r="I96" s="124"/>
      <c r="J96" s="124"/>
      <c r="K96" s="124"/>
      <c r="L96" s="124"/>
      <c r="M96" s="124"/>
      <c r="N96" s="124"/>
      <c r="O96" s="125"/>
    </row>
    <row r="97" spans="3:15">
      <c r="C97" s="123"/>
      <c r="D97" s="124"/>
      <c r="E97" s="124"/>
      <c r="F97" s="124"/>
      <c r="G97" s="124"/>
      <c r="H97" s="124"/>
      <c r="I97" s="124"/>
      <c r="J97" s="124"/>
      <c r="K97" s="124"/>
      <c r="L97" s="124"/>
      <c r="M97" s="124"/>
      <c r="N97" s="124"/>
      <c r="O97" s="125"/>
    </row>
    <row r="98" spans="3:15">
      <c r="C98" s="123"/>
      <c r="D98" s="124"/>
      <c r="E98" s="124"/>
      <c r="F98" s="124"/>
      <c r="G98" s="124"/>
      <c r="H98" s="124"/>
      <c r="I98" s="124"/>
      <c r="J98" s="124"/>
      <c r="K98" s="124"/>
      <c r="L98" s="124"/>
      <c r="M98" s="124"/>
      <c r="N98" s="124"/>
      <c r="O98" s="125"/>
    </row>
    <row r="99" spans="3:15">
      <c r="C99" s="123"/>
      <c r="D99" s="124"/>
      <c r="E99" s="124"/>
      <c r="F99" s="124"/>
      <c r="G99" s="124"/>
      <c r="H99" s="124"/>
      <c r="I99" s="124"/>
      <c r="J99" s="124"/>
      <c r="K99" s="124"/>
      <c r="L99" s="124"/>
      <c r="M99" s="124"/>
      <c r="N99" s="124"/>
      <c r="O99" s="125"/>
    </row>
    <row r="100" spans="3:15">
      <c r="C100" s="123"/>
      <c r="D100" s="124"/>
      <c r="E100" s="124"/>
      <c r="F100" s="124"/>
      <c r="G100" s="124"/>
      <c r="H100" s="124"/>
      <c r="I100" s="124"/>
      <c r="J100" s="124"/>
      <c r="K100" s="124"/>
      <c r="L100" s="124"/>
      <c r="M100" s="124"/>
      <c r="N100" s="124"/>
      <c r="O100" s="125"/>
    </row>
    <row r="101" spans="3:15">
      <c r="C101" s="123"/>
      <c r="D101" s="124"/>
      <c r="E101" s="124"/>
      <c r="F101" s="124"/>
      <c r="G101" s="124"/>
      <c r="H101" s="124"/>
      <c r="I101" s="124"/>
      <c r="J101" s="124"/>
      <c r="K101" s="124"/>
      <c r="L101" s="124"/>
      <c r="M101" s="124"/>
      <c r="N101" s="124"/>
      <c r="O101" s="125"/>
    </row>
    <row r="102" spans="3:15">
      <c r="C102" s="123"/>
      <c r="D102" s="124"/>
      <c r="E102" s="124"/>
      <c r="F102" s="124"/>
      <c r="G102" s="124"/>
      <c r="H102" s="124"/>
      <c r="I102" s="124"/>
      <c r="J102" s="124"/>
      <c r="K102" s="124"/>
      <c r="L102" s="124"/>
      <c r="M102" s="124"/>
      <c r="N102" s="124"/>
      <c r="O102" s="125"/>
    </row>
    <row r="103" spans="3:15">
      <c r="C103" s="123"/>
      <c r="D103" s="124"/>
      <c r="E103" s="124"/>
      <c r="F103" s="124"/>
      <c r="G103" s="124"/>
      <c r="H103" s="124"/>
      <c r="I103" s="124"/>
      <c r="J103" s="124"/>
      <c r="K103" s="124"/>
      <c r="L103" s="124"/>
      <c r="M103" s="124"/>
      <c r="N103" s="124"/>
      <c r="O103" s="125"/>
    </row>
    <row r="104" spans="3:15">
      <c r="C104" s="123"/>
      <c r="D104" s="124"/>
      <c r="E104" s="124"/>
      <c r="F104" s="124"/>
      <c r="G104" s="124"/>
      <c r="H104" s="124"/>
      <c r="I104" s="124"/>
      <c r="J104" s="124"/>
      <c r="K104" s="124"/>
      <c r="L104" s="124"/>
      <c r="M104" s="124"/>
      <c r="N104" s="124"/>
      <c r="O104" s="125"/>
    </row>
    <row r="105" spans="3:15">
      <c r="C105" s="123"/>
      <c r="D105" s="124"/>
      <c r="E105" s="124"/>
      <c r="F105" s="124"/>
      <c r="G105" s="124"/>
      <c r="H105" s="124"/>
      <c r="I105" s="124"/>
      <c r="J105" s="124"/>
      <c r="K105" s="124"/>
      <c r="L105" s="124"/>
      <c r="M105" s="124"/>
      <c r="N105" s="124"/>
      <c r="O105" s="125"/>
    </row>
    <row r="106" spans="3:15">
      <c r="C106" s="123"/>
      <c r="D106" s="124"/>
      <c r="E106" s="124"/>
      <c r="F106" s="124"/>
      <c r="G106" s="124"/>
      <c r="H106" s="124"/>
      <c r="I106" s="124"/>
      <c r="J106" s="124"/>
      <c r="K106" s="124"/>
      <c r="L106" s="124"/>
      <c r="M106" s="124"/>
      <c r="N106" s="124"/>
      <c r="O106" s="125"/>
    </row>
    <row r="107" spans="3:15">
      <c r="C107" s="123"/>
      <c r="D107" s="124"/>
      <c r="E107" s="124"/>
      <c r="F107" s="124"/>
      <c r="G107" s="124"/>
      <c r="H107" s="124"/>
      <c r="I107" s="124"/>
      <c r="J107" s="124"/>
      <c r="K107" s="124"/>
      <c r="L107" s="124"/>
      <c r="M107" s="124"/>
      <c r="N107" s="124"/>
      <c r="O107" s="125"/>
    </row>
    <row r="108" spans="3:15">
      <c r="C108" s="123"/>
      <c r="D108" s="124"/>
      <c r="E108" s="124"/>
      <c r="F108" s="124"/>
      <c r="G108" s="124"/>
      <c r="H108" s="124"/>
      <c r="I108" s="124"/>
      <c r="J108" s="124"/>
      <c r="K108" s="124"/>
      <c r="L108" s="124"/>
      <c r="M108" s="124"/>
      <c r="N108" s="124"/>
      <c r="O108" s="125"/>
    </row>
    <row r="109" spans="3:15">
      <c r="C109" s="123"/>
      <c r="D109" s="124"/>
      <c r="E109" s="124"/>
      <c r="F109" s="124"/>
      <c r="G109" s="124"/>
      <c r="H109" s="124"/>
      <c r="I109" s="124"/>
      <c r="J109" s="124"/>
      <c r="K109" s="124"/>
      <c r="L109" s="124"/>
      <c r="M109" s="124"/>
      <c r="N109" s="124"/>
      <c r="O109" s="125"/>
    </row>
    <row r="110" spans="3:15">
      <c r="C110" s="126"/>
      <c r="D110" s="127"/>
      <c r="E110" s="127"/>
      <c r="F110" s="127"/>
      <c r="G110" s="127"/>
      <c r="H110" s="127"/>
      <c r="I110" s="127"/>
      <c r="J110" s="127"/>
      <c r="K110" s="127"/>
      <c r="L110" s="127"/>
      <c r="M110" s="127"/>
      <c r="N110" s="127"/>
      <c r="O110" s="128"/>
    </row>
  </sheetData>
  <mergeCells count="1">
    <mergeCell ref="C34:O110"/>
  </mergeCells>
  <pageMargins left="0.7" right="0.7" top="0.75" bottom="0.75" header="0.3" footer="0.3"/>
  <pageSetup orientation="portrait" r:id="rId1"/>
  <legacyDrawing r:id="rId2"/>
</worksheet>
</file>

<file path=xl/worksheets/sheet11.xml><?xml version="1.0" encoding="utf-8"?>
<worksheet xmlns="http://schemas.openxmlformats.org/spreadsheetml/2006/main" xmlns:r="http://schemas.openxmlformats.org/officeDocument/2006/relationships">
  <sheetPr published="0"/>
  <dimension ref="B1:Y41"/>
  <sheetViews>
    <sheetView workbookViewId="0">
      <selection activeCell="E2" sqref="E2"/>
    </sheetView>
  </sheetViews>
  <sheetFormatPr defaultRowHeight="15"/>
  <cols>
    <col min="1" max="1" width="1.7109375" customWidth="1"/>
    <col min="3" max="3" width="14.42578125" customWidth="1"/>
    <col min="4" max="4" width="11.7109375" customWidth="1"/>
    <col min="5" max="5" width="14.7109375" customWidth="1"/>
    <col min="6" max="6" width="14.5703125" customWidth="1"/>
    <col min="7" max="7" width="14.28515625" customWidth="1"/>
    <col min="8" max="8" width="14" customWidth="1"/>
    <col min="9" max="9" width="12" customWidth="1"/>
    <col min="10" max="10" width="11.85546875" customWidth="1"/>
    <col min="11" max="11" width="12.42578125" customWidth="1"/>
    <col min="12" max="12" width="11.85546875" customWidth="1"/>
    <col min="13" max="13" width="12.85546875" customWidth="1"/>
    <col min="14" max="14" width="13.85546875" customWidth="1"/>
    <col min="15" max="15" width="14.42578125" customWidth="1"/>
    <col min="16" max="16" width="13.42578125" customWidth="1"/>
    <col min="17" max="17" width="15.5703125" customWidth="1"/>
    <col min="18" max="19" width="15.85546875" customWidth="1"/>
    <col min="20" max="20" width="12.7109375" customWidth="1"/>
    <col min="21" max="21" width="14" customWidth="1"/>
    <col min="22" max="22" width="13.7109375" customWidth="1"/>
  </cols>
  <sheetData>
    <row r="1" spans="2:25" ht="15.75" thickBot="1"/>
    <row r="2" spans="2:25" ht="15.75" thickBot="1">
      <c r="B2" s="129" t="s">
        <v>221</v>
      </c>
      <c r="C2" s="129"/>
      <c r="D2" s="89">
        <f>SQRT((SUM(F$11:F$40)/COUNT(F$11:F$40)))</f>
        <v>0.22242815694061752</v>
      </c>
    </row>
    <row r="3" spans="2:25" ht="15.75" thickBot="1">
      <c r="B3" s="129" t="s">
        <v>225</v>
      </c>
      <c r="C3" s="129"/>
      <c r="D3" s="89">
        <f>SUM(G$11:G$40)/COUNT(G$11:G$40)</f>
        <v>0.20418333333333313</v>
      </c>
    </row>
    <row r="4" spans="2:25" ht="15.75" thickBot="1"/>
    <row r="5" spans="2:25" s="84" customFormat="1" ht="30.75" customHeight="1" thickBot="1">
      <c r="B5" s="81" t="s">
        <v>202</v>
      </c>
      <c r="C5" s="82" t="s">
        <v>203</v>
      </c>
      <c r="D5" s="82" t="s">
        <v>204</v>
      </c>
      <c r="E5" s="82" t="s">
        <v>205</v>
      </c>
      <c r="F5" s="82" t="s">
        <v>206</v>
      </c>
      <c r="G5" s="82" t="s">
        <v>207</v>
      </c>
      <c r="H5" s="82" t="s">
        <v>208</v>
      </c>
      <c r="I5" s="82" t="s">
        <v>209</v>
      </c>
      <c r="J5" s="82" t="s">
        <v>210</v>
      </c>
      <c r="K5" s="82" t="s">
        <v>211</v>
      </c>
      <c r="L5" s="82" t="s">
        <v>212</v>
      </c>
      <c r="M5" s="82" t="s">
        <v>213</v>
      </c>
      <c r="N5" s="82" t="s">
        <v>214</v>
      </c>
      <c r="O5" s="82" t="s">
        <v>215</v>
      </c>
      <c r="P5" s="82" t="s">
        <v>216</v>
      </c>
      <c r="Q5" s="82" t="s">
        <v>217</v>
      </c>
      <c r="R5" s="82" t="s">
        <v>218</v>
      </c>
      <c r="S5" s="82" t="s">
        <v>219</v>
      </c>
      <c r="T5" s="83" t="s">
        <v>220</v>
      </c>
    </row>
    <row r="6" spans="2:25" ht="15.75" thickBot="1">
      <c r="B6" s="85">
        <v>4</v>
      </c>
      <c r="C6" s="86">
        <v>0.13100000000000001</v>
      </c>
      <c r="D6" s="86">
        <v>0.113</v>
      </c>
      <c r="E6" s="86">
        <v>-0.20699999999999999</v>
      </c>
      <c r="F6" s="86">
        <v>-0.218</v>
      </c>
      <c r="G6" s="86">
        <v>0.47199999999999998</v>
      </c>
      <c r="H6" s="86">
        <v>-0.23699999999999999</v>
      </c>
      <c r="I6" s="86">
        <v>0.27500000000000002</v>
      </c>
      <c r="J6" s="86">
        <v>0.155</v>
      </c>
      <c r="K6" s="86">
        <v>0.47299999999999998</v>
      </c>
      <c r="L6" s="86">
        <v>-6.1000000000000004E-3</v>
      </c>
      <c r="M6" s="86">
        <v>0.12</v>
      </c>
      <c r="N6" s="86">
        <v>-0.53300000000000003</v>
      </c>
      <c r="O6" s="86">
        <v>-0.33100000000000002</v>
      </c>
      <c r="P6" s="86">
        <v>-0.216</v>
      </c>
      <c r="Q6" s="86">
        <v>3.9E-2</v>
      </c>
      <c r="R6" s="86">
        <v>-0.13700000000000001</v>
      </c>
      <c r="S6" s="86">
        <v>-6.4600000000000005E-2</v>
      </c>
      <c r="T6" s="87">
        <v>0.14499999999999999</v>
      </c>
    </row>
    <row r="7" spans="2:25">
      <c r="B7" s="51"/>
      <c r="C7" s="51"/>
      <c r="D7" s="51"/>
      <c r="E7" s="51"/>
      <c r="F7" s="51"/>
      <c r="G7" s="51"/>
      <c r="H7" s="51"/>
      <c r="I7" s="51"/>
      <c r="J7" s="51"/>
      <c r="K7" s="51"/>
      <c r="L7" s="51"/>
      <c r="M7" s="51"/>
      <c r="N7" s="51"/>
      <c r="O7" s="51"/>
      <c r="P7" s="51"/>
      <c r="Q7" s="51"/>
      <c r="R7" s="51"/>
      <c r="S7" s="51"/>
      <c r="T7" s="50"/>
    </row>
    <row r="8" spans="2:25">
      <c r="B8" s="51"/>
      <c r="C8" s="51"/>
      <c r="D8" s="51"/>
      <c r="E8" s="51"/>
      <c r="F8" s="51"/>
      <c r="G8" s="51"/>
      <c r="H8" s="51"/>
      <c r="I8" s="51"/>
      <c r="J8" s="51"/>
      <c r="K8" s="51"/>
      <c r="L8" s="51"/>
      <c r="M8" s="51"/>
      <c r="N8" s="51"/>
      <c r="O8" s="51"/>
      <c r="P8" s="51"/>
      <c r="Q8" s="51"/>
      <c r="R8" s="51"/>
      <c r="S8" s="51"/>
      <c r="T8" s="50"/>
    </row>
    <row r="9" spans="2:25" ht="15.75" thickBot="1">
      <c r="B9" s="51"/>
      <c r="C9" s="51"/>
      <c r="D9" s="51"/>
      <c r="E9" s="51"/>
      <c r="F9" s="51"/>
      <c r="G9" s="51"/>
      <c r="H9" s="51"/>
      <c r="I9" s="51"/>
      <c r="J9" s="51"/>
      <c r="K9" s="51"/>
      <c r="L9" s="51"/>
      <c r="M9" s="51"/>
      <c r="N9" s="51"/>
      <c r="O9" s="51"/>
      <c r="P9" s="51"/>
      <c r="Q9" s="51"/>
      <c r="R9" s="51"/>
      <c r="S9" s="51"/>
      <c r="T9" s="50"/>
    </row>
    <row r="10" spans="2:25" ht="60.75" thickBot="1">
      <c r="B10" s="52" t="s">
        <v>193</v>
      </c>
      <c r="C10" s="52" t="s">
        <v>80</v>
      </c>
      <c r="D10" s="81" t="s">
        <v>201</v>
      </c>
      <c r="E10" s="82" t="s">
        <v>222</v>
      </c>
      <c r="F10" s="82" t="s">
        <v>223</v>
      </c>
      <c r="G10" s="83" t="s">
        <v>224</v>
      </c>
      <c r="H10" s="52" t="s">
        <v>62</v>
      </c>
      <c r="I10" s="52" t="s">
        <v>63</v>
      </c>
      <c r="J10" s="52" t="s">
        <v>200</v>
      </c>
      <c r="K10" s="52" t="s">
        <v>61</v>
      </c>
      <c r="L10" s="52" t="s">
        <v>60</v>
      </c>
      <c r="M10" s="52" t="s">
        <v>68</v>
      </c>
      <c r="N10" s="52" t="s">
        <v>79</v>
      </c>
      <c r="O10" s="52" t="s">
        <v>69</v>
      </c>
      <c r="P10" s="52" t="s">
        <v>70</v>
      </c>
      <c r="Q10" s="52" t="s">
        <v>75</v>
      </c>
      <c r="R10" s="52" t="s">
        <v>65</v>
      </c>
      <c r="S10" s="52" t="s">
        <v>66</v>
      </c>
      <c r="T10" s="52" t="s">
        <v>67</v>
      </c>
      <c r="U10" s="52" t="s">
        <v>76</v>
      </c>
      <c r="V10" s="52" t="s">
        <v>77</v>
      </c>
      <c r="W10" s="52" t="s">
        <v>78</v>
      </c>
      <c r="X10" s="52" t="s">
        <v>82</v>
      </c>
      <c r="Y10" s="52" t="s">
        <v>89</v>
      </c>
    </row>
    <row r="11" spans="2:25">
      <c r="B11" s="40">
        <v>1466323</v>
      </c>
      <c r="C11" s="41">
        <v>3</v>
      </c>
      <c r="D11" s="62">
        <f>$B$6+SUMPRODUCT($C$6:$T$6*H11:Y11)</f>
        <v>3.1920000000000002</v>
      </c>
      <c r="E11" s="41">
        <f>D11-C11</f>
        <v>0.19200000000000017</v>
      </c>
      <c r="F11" s="41">
        <f>E11^2</f>
        <v>3.6864000000000063E-2</v>
      </c>
      <c r="G11" s="63">
        <f>ABS(E11)</f>
        <v>0.19200000000000017</v>
      </c>
      <c r="H11" s="41">
        <v>4</v>
      </c>
      <c r="I11" s="41">
        <v>4</v>
      </c>
      <c r="J11" s="41">
        <v>5</v>
      </c>
      <c r="K11" s="41">
        <v>4</v>
      </c>
      <c r="L11" s="41">
        <v>5</v>
      </c>
      <c r="M11" s="41">
        <v>4</v>
      </c>
      <c r="N11" s="41">
        <v>3</v>
      </c>
      <c r="O11" s="41">
        <v>4</v>
      </c>
      <c r="P11" s="41">
        <v>3</v>
      </c>
      <c r="Q11" s="19">
        <v>2</v>
      </c>
      <c r="R11" s="19">
        <v>4</v>
      </c>
      <c r="S11" s="19">
        <v>5</v>
      </c>
      <c r="T11" s="19">
        <v>5</v>
      </c>
      <c r="U11" s="19">
        <v>2</v>
      </c>
      <c r="V11" s="19">
        <v>4</v>
      </c>
      <c r="W11" s="19">
        <v>3</v>
      </c>
      <c r="X11" s="19">
        <v>3</v>
      </c>
      <c r="Y11" s="19">
        <v>4</v>
      </c>
    </row>
    <row r="12" spans="2:25">
      <c r="B12" s="40">
        <v>1691090</v>
      </c>
      <c r="C12" s="41">
        <v>5</v>
      </c>
      <c r="D12" s="62">
        <f>$B$6+SUMPRODUCT($C$6:$T$6*H12:Y12)</f>
        <v>5.1186999999999996</v>
      </c>
      <c r="E12" s="41">
        <f t="shared" ref="E12:E40" si="0">D12-C12</f>
        <v>0.11869999999999958</v>
      </c>
      <c r="F12" s="41">
        <f t="shared" ref="F12:F40" si="1">E12^2</f>
        <v>1.4089689999999901E-2</v>
      </c>
      <c r="G12" s="63">
        <f t="shared" ref="G12:G40" si="2">ABS(E12)</f>
        <v>0.11869999999999958</v>
      </c>
      <c r="H12" s="41">
        <v>4</v>
      </c>
      <c r="I12" s="41">
        <v>5</v>
      </c>
      <c r="J12" s="41">
        <v>5</v>
      </c>
      <c r="K12" s="41">
        <v>5</v>
      </c>
      <c r="L12" s="41">
        <v>5</v>
      </c>
      <c r="M12" s="41">
        <v>3</v>
      </c>
      <c r="N12" s="41">
        <v>3</v>
      </c>
      <c r="O12" s="41">
        <v>4</v>
      </c>
      <c r="P12" s="41">
        <v>5</v>
      </c>
      <c r="Q12" s="19">
        <v>5</v>
      </c>
      <c r="R12" s="19">
        <v>5</v>
      </c>
      <c r="S12" s="19">
        <v>5</v>
      </c>
      <c r="T12" s="19">
        <v>1</v>
      </c>
      <c r="U12" s="19">
        <v>4</v>
      </c>
      <c r="V12" s="19">
        <v>4</v>
      </c>
      <c r="W12" s="19">
        <v>3</v>
      </c>
      <c r="X12" s="19">
        <v>3</v>
      </c>
      <c r="Y12" s="19">
        <v>3</v>
      </c>
    </row>
    <row r="13" spans="2:25">
      <c r="B13" s="40">
        <v>1558286</v>
      </c>
      <c r="C13" s="41">
        <v>5</v>
      </c>
      <c r="D13" s="62">
        <f t="shared" ref="D13:D40" si="3">$B$6+SUMPRODUCT($C$6:$T$6*H13:Y13)</f>
        <v>5.1463999999999999</v>
      </c>
      <c r="E13" s="41">
        <f t="shared" si="0"/>
        <v>0.14639999999999986</v>
      </c>
      <c r="F13" s="41">
        <f t="shared" si="1"/>
        <v>2.1432959999999959E-2</v>
      </c>
      <c r="G13" s="63">
        <f t="shared" si="2"/>
        <v>0.14639999999999986</v>
      </c>
      <c r="H13" s="41">
        <v>4</v>
      </c>
      <c r="I13" s="41">
        <v>2</v>
      </c>
      <c r="J13" s="41">
        <v>2</v>
      </c>
      <c r="K13" s="41">
        <v>5</v>
      </c>
      <c r="L13" s="41">
        <v>4</v>
      </c>
      <c r="M13" s="41">
        <v>3</v>
      </c>
      <c r="N13" s="41">
        <v>2</v>
      </c>
      <c r="O13" s="41">
        <v>5</v>
      </c>
      <c r="P13" s="41">
        <v>5</v>
      </c>
      <c r="Q13" s="19">
        <v>2</v>
      </c>
      <c r="R13" s="19">
        <v>5</v>
      </c>
      <c r="S13" s="19">
        <v>5</v>
      </c>
      <c r="T13" s="19">
        <v>2</v>
      </c>
      <c r="U13" s="19">
        <v>1</v>
      </c>
      <c r="V13" s="19">
        <v>2</v>
      </c>
      <c r="W13" s="19">
        <v>3</v>
      </c>
      <c r="X13" s="19">
        <v>4</v>
      </c>
      <c r="Y13" s="19">
        <v>4</v>
      </c>
    </row>
    <row r="14" spans="2:25">
      <c r="B14" s="40">
        <v>478932</v>
      </c>
      <c r="C14" s="41">
        <v>4</v>
      </c>
      <c r="D14" s="62">
        <f t="shared" si="3"/>
        <v>3.7688999999999999</v>
      </c>
      <c r="E14" s="41">
        <f t="shared" si="0"/>
        <v>-0.23110000000000008</v>
      </c>
      <c r="F14" s="41">
        <f t="shared" si="1"/>
        <v>5.3407210000000038E-2</v>
      </c>
      <c r="G14" s="63">
        <f t="shared" si="2"/>
        <v>0.23110000000000008</v>
      </c>
      <c r="H14" s="41">
        <v>4</v>
      </c>
      <c r="I14" s="41">
        <v>3</v>
      </c>
      <c r="J14" s="41">
        <v>5</v>
      </c>
      <c r="K14" s="41">
        <v>3</v>
      </c>
      <c r="L14" s="41">
        <v>5</v>
      </c>
      <c r="M14" s="41">
        <v>4</v>
      </c>
      <c r="N14" s="41">
        <v>4</v>
      </c>
      <c r="O14" s="41">
        <v>4</v>
      </c>
      <c r="P14" s="41">
        <v>3</v>
      </c>
      <c r="Q14" s="19">
        <v>3</v>
      </c>
      <c r="R14" s="19">
        <v>4</v>
      </c>
      <c r="S14" s="19">
        <v>5</v>
      </c>
      <c r="T14" s="19">
        <v>3</v>
      </c>
      <c r="U14" s="19">
        <v>3</v>
      </c>
      <c r="V14" s="19">
        <v>5</v>
      </c>
      <c r="W14" s="19">
        <v>4</v>
      </c>
      <c r="X14" s="19">
        <v>3</v>
      </c>
      <c r="Y14" s="19">
        <v>3</v>
      </c>
    </row>
    <row r="15" spans="2:25">
      <c r="B15" s="40">
        <v>1114324</v>
      </c>
      <c r="C15" s="41">
        <v>4</v>
      </c>
      <c r="D15" s="62">
        <f t="shared" si="3"/>
        <v>4.2588999999999997</v>
      </c>
      <c r="E15" s="41">
        <f t="shared" si="0"/>
        <v>0.25889999999999969</v>
      </c>
      <c r="F15" s="41">
        <f t="shared" si="1"/>
        <v>6.7029209999999839E-2</v>
      </c>
      <c r="G15" s="63">
        <f t="shared" si="2"/>
        <v>0.25889999999999969</v>
      </c>
      <c r="H15" s="41">
        <v>4</v>
      </c>
      <c r="I15" s="41">
        <v>3</v>
      </c>
      <c r="J15" s="41">
        <v>4</v>
      </c>
      <c r="K15" s="41">
        <v>3</v>
      </c>
      <c r="L15" s="41">
        <v>4</v>
      </c>
      <c r="M15" s="41">
        <v>4</v>
      </c>
      <c r="N15" s="41">
        <v>3</v>
      </c>
      <c r="O15" s="41">
        <v>4</v>
      </c>
      <c r="P15" s="41">
        <v>3</v>
      </c>
      <c r="Q15" s="19">
        <v>3</v>
      </c>
      <c r="R15" s="19">
        <v>3</v>
      </c>
      <c r="S15" s="19">
        <v>3</v>
      </c>
      <c r="T15" s="19">
        <v>2</v>
      </c>
      <c r="U15" s="19">
        <v>4</v>
      </c>
      <c r="V15" s="19">
        <v>4</v>
      </c>
      <c r="W15" s="19">
        <v>5</v>
      </c>
      <c r="X15" s="19">
        <v>3</v>
      </c>
      <c r="Y15" s="19">
        <v>4</v>
      </c>
    </row>
    <row r="16" spans="2:25">
      <c r="B16" s="40">
        <v>1582151</v>
      </c>
      <c r="C16" s="41">
        <v>4</v>
      </c>
      <c r="D16" s="62">
        <f t="shared" si="3"/>
        <v>3.9521999999999999</v>
      </c>
      <c r="E16" s="41">
        <f t="shared" si="0"/>
        <v>-4.7800000000000065E-2</v>
      </c>
      <c r="F16" s="41">
        <f t="shared" si="1"/>
        <v>2.2848400000000063E-3</v>
      </c>
      <c r="G16" s="63">
        <f t="shared" si="2"/>
        <v>4.7800000000000065E-2</v>
      </c>
      <c r="H16" s="41">
        <v>3</v>
      </c>
      <c r="I16" s="41">
        <v>3</v>
      </c>
      <c r="J16" s="41">
        <v>5</v>
      </c>
      <c r="K16" s="41">
        <v>5</v>
      </c>
      <c r="L16" s="41">
        <v>4</v>
      </c>
      <c r="M16" s="41">
        <v>4</v>
      </c>
      <c r="N16" s="41">
        <v>3</v>
      </c>
      <c r="O16" s="41">
        <v>3</v>
      </c>
      <c r="P16" s="41">
        <v>4</v>
      </c>
      <c r="Q16" s="19">
        <v>2</v>
      </c>
      <c r="R16" s="19">
        <v>5</v>
      </c>
      <c r="S16" s="19">
        <v>4</v>
      </c>
      <c r="T16" s="19">
        <v>4</v>
      </c>
      <c r="U16" s="19">
        <v>1</v>
      </c>
      <c r="V16" s="19">
        <v>5</v>
      </c>
      <c r="W16" s="19">
        <v>4</v>
      </c>
      <c r="X16" s="19">
        <v>1</v>
      </c>
      <c r="Y16" s="19">
        <v>5</v>
      </c>
    </row>
    <row r="17" spans="2:25">
      <c r="B17" s="40">
        <v>2238060</v>
      </c>
      <c r="C17" s="41">
        <v>4</v>
      </c>
      <c r="D17" s="62">
        <f t="shared" si="3"/>
        <v>4.1278999999999995</v>
      </c>
      <c r="E17" s="41">
        <f t="shared" si="0"/>
        <v>0.12789999999999946</v>
      </c>
      <c r="F17" s="41">
        <f t="shared" si="1"/>
        <v>1.6358409999999862E-2</v>
      </c>
      <c r="G17" s="63">
        <f t="shared" si="2"/>
        <v>0.12789999999999946</v>
      </c>
      <c r="H17" s="41">
        <v>5</v>
      </c>
      <c r="I17" s="41">
        <v>5</v>
      </c>
      <c r="J17" s="41">
        <v>5</v>
      </c>
      <c r="K17" s="41">
        <v>5</v>
      </c>
      <c r="L17" s="41">
        <v>5</v>
      </c>
      <c r="M17" s="41">
        <v>4</v>
      </c>
      <c r="N17" s="41">
        <v>5</v>
      </c>
      <c r="O17" s="41">
        <v>5</v>
      </c>
      <c r="P17" s="41">
        <v>5</v>
      </c>
      <c r="Q17" s="19">
        <v>1</v>
      </c>
      <c r="R17" s="19">
        <v>5</v>
      </c>
      <c r="S17" s="19">
        <v>5</v>
      </c>
      <c r="T17" s="19">
        <v>5</v>
      </c>
      <c r="U17" s="19">
        <v>5</v>
      </c>
      <c r="V17" s="19">
        <v>5</v>
      </c>
      <c r="W17" s="19">
        <v>5</v>
      </c>
      <c r="X17" s="19">
        <v>5</v>
      </c>
      <c r="Y17" s="19">
        <v>5</v>
      </c>
    </row>
    <row r="18" spans="2:25">
      <c r="B18" s="40">
        <v>774602</v>
      </c>
      <c r="C18" s="41">
        <v>5</v>
      </c>
      <c r="D18" s="62">
        <f t="shared" si="3"/>
        <v>4.6851000000000003</v>
      </c>
      <c r="E18" s="41">
        <f t="shared" si="0"/>
        <v>-0.31489999999999974</v>
      </c>
      <c r="F18" s="41">
        <f t="shared" si="1"/>
        <v>9.9162009999999828E-2</v>
      </c>
      <c r="G18" s="63">
        <f t="shared" si="2"/>
        <v>0.31489999999999974</v>
      </c>
      <c r="H18" s="41">
        <v>5</v>
      </c>
      <c r="I18" s="41">
        <v>5</v>
      </c>
      <c r="J18" s="41">
        <v>5</v>
      </c>
      <c r="K18" s="41">
        <v>5</v>
      </c>
      <c r="L18" s="41">
        <v>5</v>
      </c>
      <c r="M18" s="41">
        <v>4</v>
      </c>
      <c r="N18" s="41">
        <v>3</v>
      </c>
      <c r="O18" s="41">
        <v>5</v>
      </c>
      <c r="P18" s="41">
        <v>4</v>
      </c>
      <c r="Q18" s="19">
        <v>5</v>
      </c>
      <c r="R18" s="19">
        <v>5</v>
      </c>
      <c r="S18" s="19">
        <v>4</v>
      </c>
      <c r="T18" s="19">
        <v>3</v>
      </c>
      <c r="U18" s="19">
        <v>4</v>
      </c>
      <c r="V18" s="19">
        <v>5</v>
      </c>
      <c r="W18" s="19">
        <v>3</v>
      </c>
      <c r="X18" s="19">
        <v>4</v>
      </c>
      <c r="Y18" s="19">
        <v>4</v>
      </c>
    </row>
    <row r="19" spans="2:25">
      <c r="B19" s="40">
        <v>2320222</v>
      </c>
      <c r="C19" s="41">
        <v>5</v>
      </c>
      <c r="D19" s="62">
        <f t="shared" si="3"/>
        <v>5.1189999999999989</v>
      </c>
      <c r="E19" s="41">
        <f t="shared" si="0"/>
        <v>0.11899999999999888</v>
      </c>
      <c r="F19" s="41">
        <f t="shared" si="1"/>
        <v>1.4160999999999735E-2</v>
      </c>
      <c r="G19" s="63">
        <f t="shared" si="2"/>
        <v>0.11899999999999888</v>
      </c>
      <c r="H19" s="41">
        <v>4</v>
      </c>
      <c r="I19" s="41">
        <v>3</v>
      </c>
      <c r="J19" s="41">
        <v>5</v>
      </c>
      <c r="K19" s="41">
        <v>5</v>
      </c>
      <c r="L19" s="41">
        <v>5</v>
      </c>
      <c r="M19" s="41">
        <v>4</v>
      </c>
      <c r="N19" s="41">
        <v>5</v>
      </c>
      <c r="O19" s="41">
        <v>5</v>
      </c>
      <c r="P19" s="41">
        <v>5</v>
      </c>
      <c r="Q19" s="19">
        <v>4</v>
      </c>
      <c r="R19" s="19">
        <v>5</v>
      </c>
      <c r="S19" s="19">
        <v>5</v>
      </c>
      <c r="T19" s="19">
        <v>4</v>
      </c>
      <c r="U19" s="19">
        <v>2</v>
      </c>
      <c r="V19" s="19">
        <v>5</v>
      </c>
      <c r="W19" s="19">
        <v>3</v>
      </c>
      <c r="X19" s="19">
        <v>1</v>
      </c>
      <c r="Y19" s="19">
        <v>4</v>
      </c>
    </row>
    <row r="20" spans="2:25">
      <c r="B20" s="40">
        <v>2283770</v>
      </c>
      <c r="C20" s="41">
        <v>3</v>
      </c>
      <c r="D20" s="62">
        <f t="shared" si="3"/>
        <v>3.2024999999999997</v>
      </c>
      <c r="E20" s="41">
        <f t="shared" si="0"/>
        <v>0.20249999999999968</v>
      </c>
      <c r="F20" s="41">
        <f t="shared" si="1"/>
        <v>4.1006249999999869E-2</v>
      </c>
      <c r="G20" s="63">
        <f t="shared" si="2"/>
        <v>0.20249999999999968</v>
      </c>
      <c r="H20" s="41">
        <v>5</v>
      </c>
      <c r="I20" s="41">
        <v>5</v>
      </c>
      <c r="J20" s="41">
        <v>5</v>
      </c>
      <c r="K20" s="41">
        <v>5</v>
      </c>
      <c r="L20" s="41">
        <v>5</v>
      </c>
      <c r="M20" s="41">
        <v>5</v>
      </c>
      <c r="N20" s="41">
        <v>3</v>
      </c>
      <c r="O20" s="41">
        <v>4</v>
      </c>
      <c r="P20" s="41">
        <v>5</v>
      </c>
      <c r="Q20" s="19">
        <v>5</v>
      </c>
      <c r="R20" s="19">
        <v>5</v>
      </c>
      <c r="S20" s="19">
        <v>5</v>
      </c>
      <c r="T20" s="19">
        <v>4</v>
      </c>
      <c r="U20" s="19">
        <v>5</v>
      </c>
      <c r="V20" s="19">
        <v>5</v>
      </c>
      <c r="W20" s="19">
        <v>5</v>
      </c>
      <c r="X20" s="19">
        <v>5</v>
      </c>
      <c r="Y20" s="19">
        <v>3</v>
      </c>
    </row>
    <row r="21" spans="2:25">
      <c r="B21" s="40">
        <v>2349412</v>
      </c>
      <c r="C21" s="41">
        <v>5</v>
      </c>
      <c r="D21" s="62">
        <f t="shared" si="3"/>
        <v>4.7058</v>
      </c>
      <c r="E21" s="41">
        <f t="shared" si="0"/>
        <v>-0.29420000000000002</v>
      </c>
      <c r="F21" s="41">
        <f t="shared" si="1"/>
        <v>8.6553640000000015E-2</v>
      </c>
      <c r="G21" s="63">
        <f t="shared" si="2"/>
        <v>0.29420000000000002</v>
      </c>
      <c r="H21" s="41">
        <v>5</v>
      </c>
      <c r="I21" s="41">
        <v>5</v>
      </c>
      <c r="J21" s="41">
        <v>4</v>
      </c>
      <c r="K21" s="41">
        <v>5</v>
      </c>
      <c r="L21" s="41">
        <v>5</v>
      </c>
      <c r="M21" s="41">
        <v>3</v>
      </c>
      <c r="N21" s="41">
        <v>3</v>
      </c>
      <c r="O21" s="41">
        <v>4</v>
      </c>
      <c r="P21" s="41">
        <v>4</v>
      </c>
      <c r="Q21" s="19">
        <v>4</v>
      </c>
      <c r="R21" s="19">
        <v>5</v>
      </c>
      <c r="S21" s="19">
        <v>5</v>
      </c>
      <c r="T21" s="19">
        <v>2</v>
      </c>
      <c r="U21" s="19">
        <v>4</v>
      </c>
      <c r="V21" s="19">
        <v>5</v>
      </c>
      <c r="W21" s="19">
        <v>4</v>
      </c>
      <c r="X21" s="19">
        <v>3</v>
      </c>
      <c r="Y21" s="19">
        <v>4</v>
      </c>
    </row>
    <row r="22" spans="2:25">
      <c r="B22" s="40">
        <v>370735</v>
      </c>
      <c r="C22" s="41">
        <v>3</v>
      </c>
      <c r="D22" s="62">
        <f t="shared" si="3"/>
        <v>2.7117999999999998</v>
      </c>
      <c r="E22" s="41">
        <f t="shared" si="0"/>
        <v>-0.28820000000000023</v>
      </c>
      <c r="F22" s="41">
        <f t="shared" si="1"/>
        <v>8.3059240000000131E-2</v>
      </c>
      <c r="G22" s="63">
        <f t="shared" si="2"/>
        <v>0.28820000000000023</v>
      </c>
      <c r="H22" s="41">
        <v>3</v>
      </c>
      <c r="I22" s="41">
        <v>3</v>
      </c>
      <c r="J22" s="41">
        <v>4</v>
      </c>
      <c r="K22" s="41">
        <v>4</v>
      </c>
      <c r="L22" s="41">
        <v>4</v>
      </c>
      <c r="M22" s="41">
        <v>4</v>
      </c>
      <c r="N22" s="41">
        <v>2</v>
      </c>
      <c r="O22" s="41">
        <v>2</v>
      </c>
      <c r="P22" s="41">
        <v>3</v>
      </c>
      <c r="Q22" s="19">
        <v>4</v>
      </c>
      <c r="R22" s="19">
        <v>4</v>
      </c>
      <c r="S22" s="19">
        <v>4</v>
      </c>
      <c r="T22" s="19">
        <v>3</v>
      </c>
      <c r="U22" s="19">
        <v>4</v>
      </c>
      <c r="V22" s="19">
        <v>4</v>
      </c>
      <c r="W22" s="19">
        <v>4</v>
      </c>
      <c r="X22" s="19">
        <v>3</v>
      </c>
      <c r="Y22" s="19">
        <v>4</v>
      </c>
    </row>
    <row r="23" spans="2:25">
      <c r="B23" s="40">
        <v>2297136</v>
      </c>
      <c r="C23" s="41">
        <v>4</v>
      </c>
      <c r="D23" s="62">
        <f t="shared" si="3"/>
        <v>3.6672999999999996</v>
      </c>
      <c r="E23" s="41">
        <f t="shared" si="0"/>
        <v>-0.33270000000000044</v>
      </c>
      <c r="F23" s="41">
        <f t="shared" si="1"/>
        <v>0.11068929000000029</v>
      </c>
      <c r="G23" s="63">
        <f t="shared" si="2"/>
        <v>0.33270000000000044</v>
      </c>
      <c r="H23" s="41">
        <v>3</v>
      </c>
      <c r="I23" s="41">
        <v>2</v>
      </c>
      <c r="J23" s="41">
        <v>5</v>
      </c>
      <c r="K23" s="41">
        <v>5</v>
      </c>
      <c r="L23" s="41">
        <v>4</v>
      </c>
      <c r="M23" s="41">
        <v>1</v>
      </c>
      <c r="N23" s="41">
        <v>1</v>
      </c>
      <c r="O23" s="41">
        <v>3</v>
      </c>
      <c r="P23" s="41">
        <v>5</v>
      </c>
      <c r="Q23" s="19">
        <v>5</v>
      </c>
      <c r="R23" s="19">
        <v>5</v>
      </c>
      <c r="S23" s="19">
        <v>5</v>
      </c>
      <c r="T23" s="19">
        <v>3</v>
      </c>
      <c r="U23" s="19">
        <v>1</v>
      </c>
      <c r="V23" s="19">
        <v>3</v>
      </c>
      <c r="W23" s="19">
        <v>3</v>
      </c>
      <c r="X23" s="19">
        <v>2</v>
      </c>
      <c r="Y23" s="19">
        <v>1</v>
      </c>
    </row>
    <row r="24" spans="2:25">
      <c r="B24" s="40">
        <v>521315</v>
      </c>
      <c r="C24" s="41">
        <v>5</v>
      </c>
      <c r="D24" s="62">
        <f t="shared" si="3"/>
        <v>5.1006999999999998</v>
      </c>
      <c r="E24" s="41">
        <f t="shared" si="0"/>
        <v>0.10069999999999979</v>
      </c>
      <c r="F24" s="41">
        <f t="shared" si="1"/>
        <v>1.0140489999999957E-2</v>
      </c>
      <c r="G24" s="63">
        <f t="shared" si="2"/>
        <v>0.10069999999999979</v>
      </c>
      <c r="H24" s="41">
        <v>4</v>
      </c>
      <c r="I24" s="41">
        <v>4</v>
      </c>
      <c r="J24" s="41">
        <v>5</v>
      </c>
      <c r="K24" s="41">
        <v>5</v>
      </c>
      <c r="L24" s="41">
        <v>5</v>
      </c>
      <c r="M24" s="41">
        <v>3</v>
      </c>
      <c r="N24" s="41">
        <v>4</v>
      </c>
      <c r="O24" s="41">
        <v>4</v>
      </c>
      <c r="P24" s="41">
        <v>4</v>
      </c>
      <c r="Q24" s="19">
        <v>5</v>
      </c>
      <c r="R24" s="19">
        <v>5</v>
      </c>
      <c r="S24" s="19">
        <v>5</v>
      </c>
      <c r="T24" s="19">
        <v>2</v>
      </c>
      <c r="U24" s="19">
        <v>2</v>
      </c>
      <c r="V24" s="19">
        <v>5</v>
      </c>
      <c r="W24" s="19">
        <v>4</v>
      </c>
      <c r="X24" s="19">
        <v>3</v>
      </c>
      <c r="Y24" s="19">
        <v>5</v>
      </c>
    </row>
    <row r="25" spans="2:25">
      <c r="B25" s="40">
        <v>1624047</v>
      </c>
      <c r="C25" s="41">
        <v>4</v>
      </c>
      <c r="D25" s="62">
        <f t="shared" si="3"/>
        <v>4.1907000000000005</v>
      </c>
      <c r="E25" s="41">
        <f t="shared" si="0"/>
        <v>0.19070000000000054</v>
      </c>
      <c r="F25" s="41">
        <f t="shared" si="1"/>
        <v>3.6366490000000203E-2</v>
      </c>
      <c r="G25" s="63">
        <f t="shared" si="2"/>
        <v>0.19070000000000054</v>
      </c>
      <c r="H25" s="41">
        <v>4</v>
      </c>
      <c r="I25" s="41">
        <v>5</v>
      </c>
      <c r="J25" s="41">
        <v>5</v>
      </c>
      <c r="K25" s="41">
        <v>5</v>
      </c>
      <c r="L25" s="41">
        <v>5</v>
      </c>
      <c r="M25" s="41">
        <v>3</v>
      </c>
      <c r="N25" s="41">
        <v>4</v>
      </c>
      <c r="O25" s="41">
        <v>4</v>
      </c>
      <c r="P25" s="41">
        <v>5</v>
      </c>
      <c r="Q25" s="19">
        <v>5</v>
      </c>
      <c r="R25" s="19">
        <v>4</v>
      </c>
      <c r="S25" s="19">
        <v>5</v>
      </c>
      <c r="T25" s="19">
        <v>4</v>
      </c>
      <c r="U25" s="19">
        <v>4</v>
      </c>
      <c r="V25" s="19">
        <v>5</v>
      </c>
      <c r="W25" s="19">
        <v>5</v>
      </c>
      <c r="X25" s="19">
        <v>3</v>
      </c>
      <c r="Y25" s="19">
        <v>4</v>
      </c>
    </row>
    <row r="26" spans="2:25">
      <c r="B26" s="40">
        <v>1421913</v>
      </c>
      <c r="C26" s="41">
        <v>4</v>
      </c>
      <c r="D26" s="62">
        <f t="shared" si="3"/>
        <v>4.0922999999999989</v>
      </c>
      <c r="E26" s="41">
        <f t="shared" si="0"/>
        <v>9.2299999999998938E-2</v>
      </c>
      <c r="F26" s="41">
        <f t="shared" si="1"/>
        <v>8.5192899999998045E-3</v>
      </c>
      <c r="G26" s="63">
        <f t="shared" si="2"/>
        <v>9.2299999999998938E-2</v>
      </c>
      <c r="H26" s="41">
        <v>3</v>
      </c>
      <c r="I26" s="41">
        <v>3</v>
      </c>
      <c r="J26" s="41">
        <v>5</v>
      </c>
      <c r="K26" s="41">
        <v>5</v>
      </c>
      <c r="L26" s="41">
        <v>5</v>
      </c>
      <c r="M26" s="41">
        <v>4</v>
      </c>
      <c r="N26" s="41">
        <v>3</v>
      </c>
      <c r="O26" s="41">
        <v>4</v>
      </c>
      <c r="P26" s="41">
        <v>5</v>
      </c>
      <c r="Q26" s="19">
        <v>5</v>
      </c>
      <c r="R26" s="19">
        <v>5</v>
      </c>
      <c r="S26" s="19">
        <v>5</v>
      </c>
      <c r="T26" s="19">
        <v>1</v>
      </c>
      <c r="U26" s="19">
        <v>4</v>
      </c>
      <c r="V26" s="19">
        <v>2</v>
      </c>
      <c r="W26" s="19">
        <v>5</v>
      </c>
      <c r="X26" s="19">
        <v>2</v>
      </c>
      <c r="Y26" s="19">
        <v>2</v>
      </c>
    </row>
    <row r="27" spans="2:25">
      <c r="B27" s="40">
        <v>1852040</v>
      </c>
      <c r="C27" s="41">
        <v>2</v>
      </c>
      <c r="D27" s="62">
        <f t="shared" si="3"/>
        <v>2.1039999999999996</v>
      </c>
      <c r="E27" s="41">
        <f t="shared" si="0"/>
        <v>0.10399999999999965</v>
      </c>
      <c r="F27" s="41">
        <f t="shared" si="1"/>
        <v>1.0815999999999926E-2</v>
      </c>
      <c r="G27" s="63">
        <f t="shared" si="2"/>
        <v>0.10399999999999965</v>
      </c>
      <c r="H27" s="41">
        <v>3</v>
      </c>
      <c r="I27" s="41">
        <v>2</v>
      </c>
      <c r="J27" s="41">
        <v>2</v>
      </c>
      <c r="K27" s="41">
        <v>4</v>
      </c>
      <c r="L27" s="41">
        <v>5</v>
      </c>
      <c r="M27" s="41">
        <v>3</v>
      </c>
      <c r="N27" s="41">
        <v>2</v>
      </c>
      <c r="O27" s="41">
        <v>4</v>
      </c>
      <c r="P27" s="41">
        <v>1</v>
      </c>
      <c r="Q27" s="19">
        <v>2</v>
      </c>
      <c r="R27" s="19">
        <v>3</v>
      </c>
      <c r="S27" s="19">
        <v>5</v>
      </c>
      <c r="T27" s="19">
        <v>3</v>
      </c>
      <c r="U27" s="19">
        <v>5</v>
      </c>
      <c r="V27" s="19">
        <v>1</v>
      </c>
      <c r="W27" s="19">
        <v>3</v>
      </c>
      <c r="X27" s="19">
        <v>3</v>
      </c>
      <c r="Y27" s="19">
        <v>3</v>
      </c>
    </row>
    <row r="28" spans="2:25">
      <c r="B28" s="40">
        <v>380505</v>
      </c>
      <c r="C28" s="41">
        <v>4</v>
      </c>
      <c r="D28" s="62">
        <f t="shared" si="3"/>
        <v>4.2742999999999993</v>
      </c>
      <c r="E28" s="41">
        <f t="shared" si="0"/>
        <v>0.27429999999999932</v>
      </c>
      <c r="F28" s="41">
        <f t="shared" si="1"/>
        <v>7.5240489999999632E-2</v>
      </c>
      <c r="G28" s="63">
        <f t="shared" si="2"/>
        <v>0.27429999999999932</v>
      </c>
      <c r="H28" s="41">
        <v>5</v>
      </c>
      <c r="I28" s="41">
        <v>4</v>
      </c>
      <c r="J28" s="41">
        <v>5</v>
      </c>
      <c r="K28" s="41">
        <v>5</v>
      </c>
      <c r="L28" s="41">
        <v>4</v>
      </c>
      <c r="M28" s="41">
        <v>4</v>
      </c>
      <c r="N28" s="41">
        <v>4</v>
      </c>
      <c r="O28" s="41">
        <v>4</v>
      </c>
      <c r="P28" s="41">
        <v>4</v>
      </c>
      <c r="Q28" s="19">
        <v>5</v>
      </c>
      <c r="R28" s="19">
        <v>5</v>
      </c>
      <c r="S28" s="19">
        <v>4</v>
      </c>
      <c r="T28" s="19">
        <v>4</v>
      </c>
      <c r="U28" s="19">
        <v>2</v>
      </c>
      <c r="V28" s="19">
        <v>4</v>
      </c>
      <c r="W28" s="19">
        <v>4</v>
      </c>
      <c r="X28" s="19">
        <v>2</v>
      </c>
      <c r="Y28" s="19">
        <v>4</v>
      </c>
    </row>
    <row r="29" spans="2:25">
      <c r="B29" s="40">
        <v>2023518</v>
      </c>
      <c r="C29" s="41">
        <v>4</v>
      </c>
      <c r="D29" s="62">
        <f t="shared" si="3"/>
        <v>4.2012999999999989</v>
      </c>
      <c r="E29" s="41">
        <f t="shared" si="0"/>
        <v>0.20129999999999892</v>
      </c>
      <c r="F29" s="41">
        <f t="shared" si="1"/>
        <v>4.0521689999999569E-2</v>
      </c>
      <c r="G29" s="63">
        <f t="shared" si="2"/>
        <v>0.20129999999999892</v>
      </c>
      <c r="H29" s="41">
        <v>5</v>
      </c>
      <c r="I29" s="41">
        <v>4</v>
      </c>
      <c r="J29" s="41">
        <v>5</v>
      </c>
      <c r="K29" s="41">
        <v>5</v>
      </c>
      <c r="L29" s="41">
        <v>5</v>
      </c>
      <c r="M29" s="41">
        <v>4</v>
      </c>
      <c r="N29" s="41">
        <v>2</v>
      </c>
      <c r="O29" s="41">
        <v>5</v>
      </c>
      <c r="P29" s="41">
        <v>4</v>
      </c>
      <c r="Q29" s="19">
        <v>5</v>
      </c>
      <c r="R29" s="19">
        <v>5</v>
      </c>
      <c r="S29" s="19">
        <v>4</v>
      </c>
      <c r="T29" s="19">
        <v>4</v>
      </c>
      <c r="U29" s="19">
        <v>4</v>
      </c>
      <c r="V29" s="19">
        <v>4</v>
      </c>
      <c r="W29" s="19">
        <v>3</v>
      </c>
      <c r="X29" s="19">
        <v>2</v>
      </c>
      <c r="Y29" s="19">
        <v>5</v>
      </c>
    </row>
    <row r="30" spans="2:25">
      <c r="B30" s="40">
        <v>1388216</v>
      </c>
      <c r="C30" s="41">
        <v>4</v>
      </c>
      <c r="D30" s="62">
        <f t="shared" si="3"/>
        <v>4.1372999999999998</v>
      </c>
      <c r="E30" s="41">
        <f t="shared" si="0"/>
        <v>0.13729999999999976</v>
      </c>
      <c r="F30" s="41">
        <f t="shared" si="1"/>
        <v>1.8851289999999934E-2</v>
      </c>
      <c r="G30" s="63">
        <f t="shared" si="2"/>
        <v>0.13729999999999976</v>
      </c>
      <c r="H30" s="41">
        <v>4</v>
      </c>
      <c r="I30" s="41">
        <v>5</v>
      </c>
      <c r="J30" s="41">
        <v>5</v>
      </c>
      <c r="K30" s="41">
        <v>5</v>
      </c>
      <c r="L30" s="41">
        <v>4</v>
      </c>
      <c r="M30" s="41">
        <v>4</v>
      </c>
      <c r="N30" s="41">
        <v>4</v>
      </c>
      <c r="O30" s="41">
        <v>3</v>
      </c>
      <c r="P30" s="41">
        <v>5</v>
      </c>
      <c r="Q30" s="19">
        <v>5</v>
      </c>
      <c r="R30" s="19">
        <v>4</v>
      </c>
      <c r="S30" s="19">
        <v>4</v>
      </c>
      <c r="T30" s="19">
        <v>3</v>
      </c>
      <c r="U30" s="19">
        <v>5</v>
      </c>
      <c r="V30" s="19">
        <v>4</v>
      </c>
      <c r="W30" s="19">
        <v>4</v>
      </c>
      <c r="X30" s="19">
        <v>2</v>
      </c>
      <c r="Y30" s="19">
        <v>4</v>
      </c>
    </row>
    <row r="31" spans="2:25">
      <c r="B31" s="40">
        <v>697038</v>
      </c>
      <c r="C31" s="41">
        <v>5</v>
      </c>
      <c r="D31" s="62">
        <f t="shared" si="3"/>
        <v>4.6240999999999994</v>
      </c>
      <c r="E31" s="41">
        <f t="shared" si="0"/>
        <v>-0.37590000000000057</v>
      </c>
      <c r="F31" s="41">
        <f t="shared" si="1"/>
        <v>0.14130081000000042</v>
      </c>
      <c r="G31" s="63">
        <f t="shared" si="2"/>
        <v>0.37590000000000057</v>
      </c>
      <c r="H31" s="41">
        <v>5</v>
      </c>
      <c r="I31" s="41">
        <v>5</v>
      </c>
      <c r="J31" s="41">
        <v>5</v>
      </c>
      <c r="K31" s="41">
        <v>5</v>
      </c>
      <c r="L31" s="41">
        <v>5</v>
      </c>
      <c r="M31" s="41">
        <v>4</v>
      </c>
      <c r="N31" s="41">
        <v>5</v>
      </c>
      <c r="O31" s="41">
        <v>3</v>
      </c>
      <c r="P31" s="41">
        <v>4</v>
      </c>
      <c r="Q31" s="19">
        <v>5</v>
      </c>
      <c r="R31" s="19">
        <v>5</v>
      </c>
      <c r="S31" s="19">
        <v>4</v>
      </c>
      <c r="T31" s="19">
        <v>5</v>
      </c>
      <c r="U31" s="19">
        <v>3</v>
      </c>
      <c r="V31" s="19">
        <v>5</v>
      </c>
      <c r="W31" s="19">
        <v>3</v>
      </c>
      <c r="X31" s="19">
        <v>4</v>
      </c>
      <c r="Y31" s="19">
        <v>5</v>
      </c>
    </row>
    <row r="32" spans="2:25">
      <c r="B32" s="40">
        <v>1374197</v>
      </c>
      <c r="C32" s="41">
        <v>4</v>
      </c>
      <c r="D32" s="62">
        <f t="shared" si="3"/>
        <v>3.7347000000000001</v>
      </c>
      <c r="E32" s="41">
        <f t="shared" si="0"/>
        <v>-0.26529999999999987</v>
      </c>
      <c r="F32" s="41">
        <f t="shared" si="1"/>
        <v>7.0384089999999927E-2</v>
      </c>
      <c r="G32" s="63">
        <f t="shared" si="2"/>
        <v>0.26529999999999987</v>
      </c>
      <c r="H32" s="41">
        <v>3</v>
      </c>
      <c r="I32" s="41">
        <v>3</v>
      </c>
      <c r="J32" s="41">
        <v>4</v>
      </c>
      <c r="K32" s="41">
        <v>5</v>
      </c>
      <c r="L32" s="41">
        <v>4</v>
      </c>
      <c r="M32" s="41">
        <v>4</v>
      </c>
      <c r="N32" s="41">
        <v>3</v>
      </c>
      <c r="O32" s="41">
        <v>4</v>
      </c>
      <c r="P32" s="41">
        <v>4</v>
      </c>
      <c r="Q32" s="19">
        <v>5</v>
      </c>
      <c r="R32" s="19">
        <v>5</v>
      </c>
      <c r="S32" s="19">
        <v>4</v>
      </c>
      <c r="T32" s="19">
        <v>4</v>
      </c>
      <c r="U32" s="19">
        <v>3</v>
      </c>
      <c r="V32" s="19">
        <v>5</v>
      </c>
      <c r="W32" s="19">
        <v>4</v>
      </c>
      <c r="X32" s="19">
        <v>3</v>
      </c>
      <c r="Y32" s="19">
        <v>5</v>
      </c>
    </row>
    <row r="33" spans="2:25">
      <c r="B33" s="40">
        <v>16272</v>
      </c>
      <c r="C33" s="41">
        <v>4</v>
      </c>
      <c r="D33" s="62">
        <f t="shared" si="3"/>
        <v>4.0429999999999993</v>
      </c>
      <c r="E33" s="41">
        <f t="shared" si="0"/>
        <v>4.2999999999999261E-2</v>
      </c>
      <c r="F33" s="41">
        <f t="shared" si="1"/>
        <v>1.8489999999999364E-3</v>
      </c>
      <c r="G33" s="63">
        <f t="shared" si="2"/>
        <v>4.2999999999999261E-2</v>
      </c>
      <c r="H33" s="41">
        <v>3</v>
      </c>
      <c r="I33" s="41">
        <v>2</v>
      </c>
      <c r="J33" s="41">
        <v>4</v>
      </c>
      <c r="K33" s="41">
        <v>4</v>
      </c>
      <c r="L33" s="41">
        <v>3</v>
      </c>
      <c r="M33" s="41">
        <v>3</v>
      </c>
      <c r="N33" s="41">
        <v>4</v>
      </c>
      <c r="O33" s="41">
        <v>4</v>
      </c>
      <c r="P33" s="41">
        <v>4</v>
      </c>
      <c r="Q33" s="19">
        <v>2</v>
      </c>
      <c r="R33" s="19">
        <v>3</v>
      </c>
      <c r="S33" s="19">
        <v>4</v>
      </c>
      <c r="T33" s="19">
        <v>4</v>
      </c>
      <c r="U33" s="19">
        <v>1</v>
      </c>
      <c r="V33" s="19">
        <v>4</v>
      </c>
      <c r="W33" s="19">
        <v>3</v>
      </c>
      <c r="X33" s="19">
        <v>3</v>
      </c>
      <c r="Y33" s="19">
        <v>4</v>
      </c>
    </row>
    <row r="34" spans="2:25">
      <c r="B34" s="40">
        <v>1793717</v>
      </c>
      <c r="C34" s="41">
        <v>5</v>
      </c>
      <c r="D34" s="62">
        <f t="shared" si="3"/>
        <v>4.7620999999999984</v>
      </c>
      <c r="E34" s="41">
        <f t="shared" si="0"/>
        <v>-0.23790000000000155</v>
      </c>
      <c r="F34" s="41">
        <f t="shared" si="1"/>
        <v>5.6596410000000742E-2</v>
      </c>
      <c r="G34" s="63">
        <f t="shared" si="2"/>
        <v>0.23790000000000155</v>
      </c>
      <c r="H34" s="41">
        <v>4</v>
      </c>
      <c r="I34" s="41">
        <v>4</v>
      </c>
      <c r="J34" s="41">
        <v>5</v>
      </c>
      <c r="K34" s="41">
        <v>5</v>
      </c>
      <c r="L34" s="41">
        <v>5</v>
      </c>
      <c r="M34" s="41">
        <v>5</v>
      </c>
      <c r="N34" s="41">
        <v>5</v>
      </c>
      <c r="O34" s="41">
        <v>5</v>
      </c>
      <c r="P34" s="41">
        <v>5</v>
      </c>
      <c r="Q34" s="19">
        <v>1</v>
      </c>
      <c r="R34" s="19">
        <v>1</v>
      </c>
      <c r="S34" s="19">
        <v>3</v>
      </c>
      <c r="T34" s="19">
        <v>3</v>
      </c>
      <c r="U34" s="19">
        <v>5</v>
      </c>
      <c r="V34" s="19">
        <v>2</v>
      </c>
      <c r="W34" s="19">
        <v>5</v>
      </c>
      <c r="X34" s="19">
        <v>3</v>
      </c>
      <c r="Y34" s="19">
        <v>4</v>
      </c>
    </row>
    <row r="35" spans="2:25">
      <c r="B35" s="40">
        <v>958687</v>
      </c>
      <c r="C35" s="41">
        <v>4</v>
      </c>
      <c r="D35" s="62">
        <f t="shared" si="3"/>
        <v>4.1111999999999993</v>
      </c>
      <c r="E35" s="41">
        <f t="shared" si="0"/>
        <v>0.1111999999999993</v>
      </c>
      <c r="F35" s="41">
        <f t="shared" si="1"/>
        <v>1.2365439999999844E-2</v>
      </c>
      <c r="G35" s="63">
        <f t="shared" si="2"/>
        <v>0.1111999999999993</v>
      </c>
      <c r="H35" s="41">
        <v>4</v>
      </c>
      <c r="I35" s="41">
        <v>4</v>
      </c>
      <c r="J35" s="41">
        <v>5</v>
      </c>
      <c r="K35" s="41">
        <v>5</v>
      </c>
      <c r="L35" s="41">
        <v>4</v>
      </c>
      <c r="M35" s="41">
        <v>3</v>
      </c>
      <c r="N35" s="41">
        <v>4</v>
      </c>
      <c r="O35" s="41">
        <v>3</v>
      </c>
      <c r="P35" s="41">
        <v>5</v>
      </c>
      <c r="Q35" s="19">
        <v>4</v>
      </c>
      <c r="R35" s="19">
        <v>5</v>
      </c>
      <c r="S35" s="19">
        <v>4</v>
      </c>
      <c r="T35" s="19">
        <v>4</v>
      </c>
      <c r="U35" s="19">
        <v>5</v>
      </c>
      <c r="V35" s="19">
        <v>5</v>
      </c>
      <c r="W35" s="19">
        <v>4</v>
      </c>
      <c r="X35" s="19">
        <v>4</v>
      </c>
      <c r="Y35" s="19">
        <v>5</v>
      </c>
    </row>
    <row r="36" spans="2:25">
      <c r="B36" s="40">
        <v>782075</v>
      </c>
      <c r="C36" s="41">
        <v>4</v>
      </c>
      <c r="D36" s="62">
        <f t="shared" si="3"/>
        <v>3.7314999999999996</v>
      </c>
      <c r="E36" s="41">
        <f t="shared" si="0"/>
        <v>-0.26850000000000041</v>
      </c>
      <c r="F36" s="41">
        <f t="shared" si="1"/>
        <v>7.2092250000000219E-2</v>
      </c>
      <c r="G36" s="63">
        <f t="shared" si="2"/>
        <v>0.26850000000000041</v>
      </c>
      <c r="H36" s="41">
        <v>5</v>
      </c>
      <c r="I36" s="41">
        <v>4</v>
      </c>
      <c r="J36" s="41">
        <v>5</v>
      </c>
      <c r="K36" s="41">
        <v>5</v>
      </c>
      <c r="L36" s="41">
        <v>5</v>
      </c>
      <c r="M36" s="41">
        <v>5</v>
      </c>
      <c r="N36" s="41">
        <v>4</v>
      </c>
      <c r="O36" s="41">
        <v>5</v>
      </c>
      <c r="P36" s="41">
        <v>5</v>
      </c>
      <c r="Q36" s="19">
        <v>5</v>
      </c>
      <c r="R36" s="19">
        <v>5</v>
      </c>
      <c r="S36" s="19">
        <v>5</v>
      </c>
      <c r="T36" s="19">
        <v>4</v>
      </c>
      <c r="U36" s="19">
        <v>5</v>
      </c>
      <c r="V36" s="19">
        <v>3</v>
      </c>
      <c r="W36" s="19">
        <v>5</v>
      </c>
      <c r="X36" s="19">
        <v>5</v>
      </c>
      <c r="Y36" s="19">
        <v>5</v>
      </c>
    </row>
    <row r="37" spans="2:25">
      <c r="B37" s="40">
        <v>825819</v>
      </c>
      <c r="C37" s="41">
        <v>5</v>
      </c>
      <c r="D37" s="62">
        <f t="shared" si="3"/>
        <v>4.7650000000000006</v>
      </c>
      <c r="E37" s="41">
        <f t="shared" si="0"/>
        <v>-0.23499999999999943</v>
      </c>
      <c r="F37" s="41">
        <f t="shared" si="1"/>
        <v>5.5224999999999733E-2</v>
      </c>
      <c r="G37" s="63">
        <f t="shared" si="2"/>
        <v>0.23499999999999943</v>
      </c>
      <c r="H37" s="41">
        <v>4</v>
      </c>
      <c r="I37" s="41">
        <v>3</v>
      </c>
      <c r="J37" s="41">
        <v>4</v>
      </c>
      <c r="K37" s="41">
        <v>3</v>
      </c>
      <c r="L37" s="41">
        <v>4</v>
      </c>
      <c r="M37" s="41">
        <v>3</v>
      </c>
      <c r="N37" s="41">
        <v>3</v>
      </c>
      <c r="O37" s="41">
        <v>4</v>
      </c>
      <c r="P37" s="41">
        <v>5</v>
      </c>
      <c r="Q37" s="19">
        <v>2</v>
      </c>
      <c r="R37" s="19">
        <v>4</v>
      </c>
      <c r="S37" s="19">
        <v>4</v>
      </c>
      <c r="T37" s="19">
        <v>4</v>
      </c>
      <c r="U37" s="19">
        <v>3</v>
      </c>
      <c r="V37" s="19">
        <v>5</v>
      </c>
      <c r="W37" s="19">
        <v>4</v>
      </c>
      <c r="X37" s="19">
        <v>3</v>
      </c>
      <c r="Y37" s="19">
        <v>4</v>
      </c>
    </row>
    <row r="38" spans="2:25">
      <c r="B38" s="40">
        <v>762998</v>
      </c>
      <c r="C38" s="41">
        <v>5</v>
      </c>
      <c r="D38" s="62">
        <f t="shared" si="3"/>
        <v>4.7825999999999995</v>
      </c>
      <c r="E38" s="41">
        <f t="shared" si="0"/>
        <v>-0.21740000000000048</v>
      </c>
      <c r="F38" s="41">
        <f t="shared" si="1"/>
        <v>4.7262760000000209E-2</v>
      </c>
      <c r="G38" s="63">
        <f t="shared" si="2"/>
        <v>0.21740000000000048</v>
      </c>
      <c r="H38" s="41">
        <v>4</v>
      </c>
      <c r="I38" s="41">
        <v>3</v>
      </c>
      <c r="J38" s="41">
        <v>5</v>
      </c>
      <c r="K38" s="41">
        <v>5</v>
      </c>
      <c r="L38" s="41">
        <v>4</v>
      </c>
      <c r="M38" s="41">
        <v>3</v>
      </c>
      <c r="N38" s="41">
        <v>5</v>
      </c>
      <c r="O38" s="41">
        <v>4</v>
      </c>
      <c r="P38" s="41">
        <v>5</v>
      </c>
      <c r="Q38" s="19">
        <v>2</v>
      </c>
      <c r="R38" s="19">
        <v>5</v>
      </c>
      <c r="S38" s="19">
        <v>5</v>
      </c>
      <c r="T38" s="19">
        <v>4</v>
      </c>
      <c r="U38" s="19">
        <v>2</v>
      </c>
      <c r="V38" s="19">
        <v>4</v>
      </c>
      <c r="W38" s="19">
        <v>3</v>
      </c>
      <c r="X38" s="19">
        <v>2</v>
      </c>
      <c r="Y38" s="19">
        <v>5</v>
      </c>
    </row>
    <row r="39" spans="2:25">
      <c r="B39" s="40">
        <v>1002688</v>
      </c>
      <c r="C39" s="41">
        <v>4</v>
      </c>
      <c r="D39" s="62">
        <f t="shared" si="3"/>
        <v>4.2610999999999999</v>
      </c>
      <c r="E39" s="41">
        <f t="shared" si="0"/>
        <v>0.26109999999999989</v>
      </c>
      <c r="F39" s="41">
        <f t="shared" si="1"/>
        <v>6.8173209999999942E-2</v>
      </c>
      <c r="G39" s="63">
        <f t="shared" si="2"/>
        <v>0.26109999999999989</v>
      </c>
      <c r="H39" s="41">
        <v>3</v>
      </c>
      <c r="I39" s="41">
        <v>4</v>
      </c>
      <c r="J39" s="41">
        <v>5</v>
      </c>
      <c r="K39" s="41">
        <v>5</v>
      </c>
      <c r="L39" s="41">
        <v>5</v>
      </c>
      <c r="M39" s="41">
        <v>3</v>
      </c>
      <c r="N39" s="41">
        <v>4</v>
      </c>
      <c r="O39" s="41">
        <v>2</v>
      </c>
      <c r="P39" s="41">
        <v>5</v>
      </c>
      <c r="Q39" s="19">
        <v>5</v>
      </c>
      <c r="R39" s="19">
        <v>5</v>
      </c>
      <c r="S39" s="19">
        <v>5</v>
      </c>
      <c r="T39" s="19">
        <v>4</v>
      </c>
      <c r="U39" s="19">
        <v>2</v>
      </c>
      <c r="V39" s="19">
        <v>5</v>
      </c>
      <c r="W39" s="19">
        <v>4</v>
      </c>
      <c r="X39" s="19">
        <v>4</v>
      </c>
      <c r="Y39" s="19">
        <v>4</v>
      </c>
    </row>
    <row r="40" spans="2:25" ht="15.75" thickBot="1">
      <c r="B40" s="40">
        <v>1316671</v>
      </c>
      <c r="C40" s="41">
        <v>4</v>
      </c>
      <c r="D40" s="64">
        <f t="shared" si="3"/>
        <v>4.3352999999999993</v>
      </c>
      <c r="E40" s="65">
        <f t="shared" si="0"/>
        <v>0.33529999999999927</v>
      </c>
      <c r="F40" s="65">
        <f t="shared" si="1"/>
        <v>0.11242608999999951</v>
      </c>
      <c r="G40" s="66">
        <f t="shared" si="2"/>
        <v>0.33529999999999927</v>
      </c>
      <c r="H40" s="41">
        <v>4</v>
      </c>
      <c r="I40" s="41">
        <v>2</v>
      </c>
      <c r="J40" s="41">
        <v>5</v>
      </c>
      <c r="K40" s="41">
        <v>4</v>
      </c>
      <c r="L40" s="41">
        <v>4</v>
      </c>
      <c r="M40" s="41">
        <v>3</v>
      </c>
      <c r="N40" s="41">
        <v>3</v>
      </c>
      <c r="O40" s="41">
        <v>3</v>
      </c>
      <c r="P40" s="41">
        <v>4</v>
      </c>
      <c r="Q40" s="19">
        <v>3</v>
      </c>
      <c r="R40" s="19">
        <v>4</v>
      </c>
      <c r="S40" s="19">
        <v>3</v>
      </c>
      <c r="T40" s="19">
        <v>4</v>
      </c>
      <c r="U40" s="19">
        <v>3</v>
      </c>
      <c r="V40" s="19">
        <v>5</v>
      </c>
      <c r="W40" s="19">
        <v>2</v>
      </c>
      <c r="X40" s="19">
        <v>4</v>
      </c>
      <c r="Y40" s="19">
        <v>4</v>
      </c>
    </row>
    <row r="41" spans="2:25">
      <c r="B41" s="51"/>
      <c r="C41" s="51"/>
      <c r="D41" s="51"/>
      <c r="E41" s="51"/>
      <c r="F41" s="41"/>
      <c r="G41" s="51"/>
      <c r="H41" s="51"/>
      <c r="I41" s="51"/>
      <c r="J41" s="51"/>
      <c r="K41" s="51"/>
      <c r="L41" s="51"/>
      <c r="M41" s="51"/>
      <c r="N41" s="51"/>
    </row>
  </sheetData>
  <mergeCells count="2">
    <mergeCell ref="B2:C2"/>
    <mergeCell ref="B3:C3"/>
  </mergeCells>
  <pageMargins left="0.7" right="0.7" top="0.75" bottom="0.75" header="0.3" footer="0.3"/>
</worksheet>
</file>

<file path=xl/worksheets/sheet12.xml><?xml version="1.0" encoding="utf-8"?>
<worksheet xmlns="http://schemas.openxmlformats.org/spreadsheetml/2006/main" xmlns:r="http://schemas.openxmlformats.org/officeDocument/2006/relationships">
  <sheetPr published="0"/>
  <dimension ref="B1:AD64"/>
  <sheetViews>
    <sheetView topLeftCell="H22" workbookViewId="0">
      <selection activeCell="T58" sqref="T58"/>
    </sheetView>
  </sheetViews>
  <sheetFormatPr defaultRowHeight="15"/>
  <cols>
    <col min="1" max="1" width="1.7109375" customWidth="1"/>
    <col min="3" max="3" width="18.85546875" customWidth="1"/>
    <col min="4" max="4" width="14.42578125" customWidth="1"/>
    <col min="5" max="5" width="18.85546875" customWidth="1"/>
    <col min="6" max="6" width="18.85546875" style="51" customWidth="1"/>
    <col min="7" max="12" width="18.85546875" customWidth="1"/>
  </cols>
  <sheetData>
    <row r="1" spans="2:30">
      <c r="C1" s="130" t="s">
        <v>201</v>
      </c>
      <c r="D1" s="131"/>
      <c r="E1" s="131"/>
      <c r="F1" s="107"/>
      <c r="G1" s="106"/>
      <c r="H1" s="130" t="s">
        <v>232</v>
      </c>
      <c r="I1" s="131"/>
      <c r="J1" s="132"/>
      <c r="K1" s="107"/>
      <c r="L1" s="107"/>
    </row>
    <row r="2" spans="2:30" ht="75">
      <c r="B2" t="s">
        <v>193</v>
      </c>
      <c r="C2" s="90" t="s">
        <v>140</v>
      </c>
      <c r="D2" s="51" t="s">
        <v>51</v>
      </c>
      <c r="E2" s="51" t="s">
        <v>231</v>
      </c>
      <c r="F2" s="108" t="s">
        <v>233</v>
      </c>
      <c r="G2" s="108" t="s">
        <v>52</v>
      </c>
      <c r="H2" s="90" t="s">
        <v>140</v>
      </c>
      <c r="I2" s="51" t="s">
        <v>51</v>
      </c>
      <c r="J2" s="51" t="s">
        <v>231</v>
      </c>
      <c r="K2" s="108" t="s">
        <v>233</v>
      </c>
      <c r="L2" s="91" t="s">
        <v>52</v>
      </c>
      <c r="M2" s="97" t="s">
        <v>62</v>
      </c>
      <c r="N2" s="17" t="s">
        <v>63</v>
      </c>
      <c r="O2" s="17" t="s">
        <v>64</v>
      </c>
      <c r="P2" s="17" t="s">
        <v>61</v>
      </c>
      <c r="Q2" s="17" t="s">
        <v>60</v>
      </c>
      <c r="R2" s="17" t="s">
        <v>68</v>
      </c>
      <c r="S2" s="17" t="s">
        <v>79</v>
      </c>
      <c r="T2" s="17" t="s">
        <v>69</v>
      </c>
      <c r="U2" s="17" t="s">
        <v>70</v>
      </c>
      <c r="V2" s="17" t="s">
        <v>75</v>
      </c>
      <c r="W2" s="17" t="s">
        <v>65</v>
      </c>
      <c r="X2" s="17" t="s">
        <v>66</v>
      </c>
      <c r="Y2" s="17" t="s">
        <v>67</v>
      </c>
      <c r="Z2" s="17" t="s">
        <v>76</v>
      </c>
      <c r="AA2" s="17" t="s">
        <v>77</v>
      </c>
      <c r="AB2" s="17" t="s">
        <v>78</v>
      </c>
      <c r="AC2" s="17" t="s">
        <v>82</v>
      </c>
      <c r="AD2" s="17" t="s">
        <v>89</v>
      </c>
    </row>
    <row r="3" spans="2:30">
      <c r="B3" s="49">
        <v>1066481</v>
      </c>
      <c r="C3" s="92">
        <f>'Optimization - ID'!$B$8+SUMPRODUCT('Optimization - ID'!$C$8:'Optimization - ID'!$T$8*M3:AD3)</f>
        <v>3.6134070631048414</v>
      </c>
      <c r="D3" s="75">
        <f>'Optimization - SC'!$B$8+SUMPRODUCT('Optimization - SC'!$C$8:'Optimization - SC'!$T$8*M3:AD3)</f>
        <v>3.939749818088881</v>
      </c>
      <c r="E3" s="75">
        <f>'Optimization - US'!$B$8+SUMPRODUCT('Optimization - US'!$C$8:'Optimization - US'!$T$8*M3:AD3)</f>
        <v>4.4823494356265829</v>
      </c>
      <c r="F3" s="75">
        <f>'Optimization - PR'!$B$8+SUMPRODUCT('Optimization - PR'!$C$8:'Optimization - PR'!$T$8*M3:AD3)</f>
        <v>4.2578899479723962</v>
      </c>
      <c r="G3" s="75">
        <f>'Optimization - 28'!$B$8+SUMPRODUCT('Optimization - 28'!$C$8:'Optimization - 28'!$T$8*M3:AD3)</f>
        <v>3.8880582125324117</v>
      </c>
      <c r="H3" s="98">
        <v>4</v>
      </c>
      <c r="I3" s="19">
        <v>5</v>
      </c>
      <c r="J3" s="99">
        <v>5</v>
      </c>
      <c r="K3" s="19">
        <v>5</v>
      </c>
      <c r="L3" s="19">
        <v>3</v>
      </c>
      <c r="M3" s="58">
        <v>4</v>
      </c>
      <c r="N3" s="19">
        <v>4</v>
      </c>
      <c r="O3" s="19">
        <v>5</v>
      </c>
      <c r="P3" s="19">
        <v>5</v>
      </c>
      <c r="Q3" s="19">
        <v>5</v>
      </c>
      <c r="R3" s="19">
        <v>4</v>
      </c>
      <c r="S3" s="19">
        <v>2</v>
      </c>
      <c r="T3" s="19">
        <v>5</v>
      </c>
      <c r="U3" s="19">
        <v>5</v>
      </c>
      <c r="V3" s="19">
        <v>4</v>
      </c>
      <c r="W3" s="19">
        <v>5</v>
      </c>
      <c r="X3" s="19">
        <v>4</v>
      </c>
      <c r="Y3" s="19">
        <v>4</v>
      </c>
      <c r="Z3" s="19">
        <v>4</v>
      </c>
      <c r="AA3" s="19">
        <v>4</v>
      </c>
      <c r="AB3" s="19">
        <v>2</v>
      </c>
      <c r="AC3" s="19">
        <v>4</v>
      </c>
      <c r="AD3" s="19">
        <v>4</v>
      </c>
    </row>
    <row r="4" spans="2:30">
      <c r="B4" s="49">
        <v>895443</v>
      </c>
      <c r="C4" s="92">
        <f>'Optimization - ID'!$B$8+SUMPRODUCT('Optimization - ID'!$C$8:'Optimization - ID'!$T$8*M4:AD4)</f>
        <v>4.8974607759096598</v>
      </c>
      <c r="D4" s="75">
        <f>'Optimization - SC'!$B$8+SUMPRODUCT('Optimization - SC'!$C$8:'Optimization - SC'!$T$8*M4:AD4)</f>
        <v>1.9405686828565436</v>
      </c>
      <c r="E4" s="75">
        <f>'Optimization - US'!$B$8+SUMPRODUCT('Optimization - US'!$C$8:'Optimization - US'!$T$8*M4:AD4)</f>
        <v>5.092799449366554</v>
      </c>
      <c r="F4" s="75">
        <f>'Optimization - PR'!$B$8+SUMPRODUCT('Optimization - PR'!$C$8:'Optimization - PR'!$T$8*M4:AD4)</f>
        <v>4.0198493919937306</v>
      </c>
      <c r="G4" s="75">
        <f>'Optimization - 28'!$B$8+SUMPRODUCT('Optimization - 28'!$C$8:'Optimization - 28'!$T$8*M4:AD4)</f>
        <v>3.4040926891051972</v>
      </c>
      <c r="H4" s="98">
        <v>5</v>
      </c>
      <c r="I4" s="19">
        <v>5</v>
      </c>
      <c r="J4" s="99">
        <v>3</v>
      </c>
      <c r="K4" s="19">
        <v>5</v>
      </c>
      <c r="L4" s="19">
        <v>2</v>
      </c>
      <c r="M4" s="58">
        <v>4</v>
      </c>
      <c r="N4" s="19">
        <v>3</v>
      </c>
      <c r="O4" s="19">
        <v>5</v>
      </c>
      <c r="P4" s="19">
        <v>5</v>
      </c>
      <c r="Q4" s="19">
        <v>3</v>
      </c>
      <c r="R4" s="19">
        <v>5</v>
      </c>
      <c r="S4" s="19">
        <v>5</v>
      </c>
      <c r="T4" s="19">
        <v>4</v>
      </c>
      <c r="U4" s="19">
        <v>4</v>
      </c>
      <c r="V4" s="19">
        <v>5</v>
      </c>
      <c r="W4" s="19">
        <v>5</v>
      </c>
      <c r="X4" s="19">
        <v>3</v>
      </c>
      <c r="Y4" s="19">
        <v>2</v>
      </c>
      <c r="Z4" s="19">
        <v>4</v>
      </c>
      <c r="AA4" s="19">
        <v>5</v>
      </c>
      <c r="AB4" s="19">
        <v>5</v>
      </c>
      <c r="AC4" s="19">
        <v>1</v>
      </c>
      <c r="AD4" s="19">
        <v>3</v>
      </c>
    </row>
    <row r="5" spans="2:30">
      <c r="B5" s="49">
        <v>1817718</v>
      </c>
      <c r="C5" s="92">
        <f>'Optimization - ID'!$B$8+SUMPRODUCT('Optimization - ID'!$C$8:'Optimization - ID'!$T$8*M5:AD5)</f>
        <v>4.9957191176318974</v>
      </c>
      <c r="D5" s="75">
        <f>'Optimization - SC'!$B$8+SUMPRODUCT('Optimization - SC'!$C$8:'Optimization - SC'!$T$8*M5:AD5)</f>
        <v>4.1972202152469178</v>
      </c>
      <c r="E5" s="75">
        <f>'Optimization - US'!$B$8+SUMPRODUCT('Optimization - US'!$C$8:'Optimization - US'!$T$8*M5:AD5)</f>
        <v>3.5881540490612878</v>
      </c>
      <c r="F5" s="75">
        <f>'Optimization - PR'!$B$8+SUMPRODUCT('Optimization - PR'!$C$8:'Optimization - PR'!$T$8*M5:AD5)</f>
        <v>4.1108264029614254</v>
      </c>
      <c r="G5" s="75">
        <f>'Optimization - 28'!$B$8+SUMPRODUCT('Optimization - 28'!$C$8:'Optimization - 28'!$T$8*M5:AD5)</f>
        <v>3.0335672539518854</v>
      </c>
      <c r="H5" s="98">
        <v>5</v>
      </c>
      <c r="I5" s="19">
        <v>5</v>
      </c>
      <c r="J5" s="99">
        <v>5</v>
      </c>
      <c r="K5" s="19">
        <v>5</v>
      </c>
      <c r="L5" s="19">
        <v>3</v>
      </c>
      <c r="M5" s="58">
        <v>5</v>
      </c>
      <c r="N5" s="19">
        <v>5</v>
      </c>
      <c r="O5" s="19">
        <v>5</v>
      </c>
      <c r="P5" s="19">
        <v>5</v>
      </c>
      <c r="Q5" s="19">
        <v>5</v>
      </c>
      <c r="R5" s="19">
        <v>5</v>
      </c>
      <c r="S5" s="19">
        <v>4</v>
      </c>
      <c r="T5" s="19">
        <v>5</v>
      </c>
      <c r="U5" s="19">
        <v>5</v>
      </c>
      <c r="V5" s="19">
        <v>4</v>
      </c>
      <c r="W5" s="19">
        <v>5</v>
      </c>
      <c r="X5" s="19">
        <v>5</v>
      </c>
      <c r="Y5" s="19">
        <v>4</v>
      </c>
      <c r="Z5" s="19">
        <v>3</v>
      </c>
      <c r="AA5" s="19">
        <v>4</v>
      </c>
      <c r="AB5" s="19">
        <v>3</v>
      </c>
      <c r="AC5" s="19">
        <v>2</v>
      </c>
      <c r="AD5" s="19">
        <v>5</v>
      </c>
    </row>
    <row r="6" spans="2:30">
      <c r="B6" s="49">
        <v>110938</v>
      </c>
      <c r="C6" s="92">
        <f>'Optimization - ID'!$B$8+SUMPRODUCT('Optimization - ID'!$C$8:'Optimization - ID'!$T$8*M6:AD6)</f>
        <v>4.435710496494691</v>
      </c>
      <c r="D6" s="75">
        <f>'Optimization - SC'!$B$8+SUMPRODUCT('Optimization - SC'!$C$8:'Optimization - SC'!$T$8*M6:AD6)</f>
        <v>4.3558674246292748</v>
      </c>
      <c r="E6" s="75">
        <f>'Optimization - US'!$B$8+SUMPRODUCT('Optimization - US'!$C$8:'Optimization - US'!$T$8*M6:AD6)</f>
        <v>4.8004050906560298</v>
      </c>
      <c r="F6" s="75">
        <f>'Optimization - PR'!$B$8+SUMPRODUCT('Optimization - PR'!$C$8:'Optimization - PR'!$T$8*M6:AD6)</f>
        <v>4.2967543872630003</v>
      </c>
      <c r="G6" s="75">
        <f>'Optimization - 28'!$B$8+SUMPRODUCT('Optimization - 28'!$C$8:'Optimization - 28'!$T$8*M6:AD6)</f>
        <v>2.6430219538671182</v>
      </c>
      <c r="H6" s="98">
        <v>5</v>
      </c>
      <c r="I6" s="19">
        <v>4</v>
      </c>
      <c r="J6" s="99">
        <v>5</v>
      </c>
      <c r="K6" s="19">
        <v>5</v>
      </c>
      <c r="L6" s="19">
        <v>4</v>
      </c>
      <c r="M6" s="58">
        <v>5</v>
      </c>
      <c r="N6" s="19">
        <v>3</v>
      </c>
      <c r="O6" s="19">
        <v>5</v>
      </c>
      <c r="P6" s="19">
        <v>5</v>
      </c>
      <c r="Q6" s="19">
        <v>5</v>
      </c>
      <c r="R6" s="19">
        <v>4</v>
      </c>
      <c r="S6" s="19">
        <v>4</v>
      </c>
      <c r="T6" s="19">
        <v>4</v>
      </c>
      <c r="U6" s="19">
        <v>3</v>
      </c>
      <c r="V6" s="19">
        <v>5</v>
      </c>
      <c r="W6" s="19">
        <v>5</v>
      </c>
      <c r="X6" s="19">
        <v>5</v>
      </c>
      <c r="Y6" s="19">
        <v>5</v>
      </c>
      <c r="Z6" s="19">
        <v>5</v>
      </c>
      <c r="AA6" s="19">
        <v>5</v>
      </c>
      <c r="AB6" s="19">
        <v>5</v>
      </c>
      <c r="AC6" s="19">
        <v>2</v>
      </c>
      <c r="AD6" s="19">
        <v>3</v>
      </c>
    </row>
    <row r="7" spans="2:30">
      <c r="B7" s="49">
        <v>305344</v>
      </c>
      <c r="C7" s="92">
        <f>'Optimization - ID'!$B$8+SUMPRODUCT('Optimization - ID'!$C$8:'Optimization - ID'!$T$8*M7:AD7)</f>
        <v>4.6768941904897323</v>
      </c>
      <c r="D7" s="75">
        <f>'Optimization - SC'!$B$8+SUMPRODUCT('Optimization - SC'!$C$8:'Optimization - SC'!$T$8*M7:AD7)</f>
        <v>3.229232920540543</v>
      </c>
      <c r="E7" s="75">
        <f>'Optimization - US'!$B$8+SUMPRODUCT('Optimization - US'!$C$8:'Optimization - US'!$T$8*M7:AD7)</f>
        <v>3.5252772996141486</v>
      </c>
      <c r="F7" s="75">
        <f>'Optimization - PR'!$B$8+SUMPRODUCT('Optimization - PR'!$C$8:'Optimization - PR'!$T$8*M7:AD7)</f>
        <v>4.9665426249513658</v>
      </c>
      <c r="G7" s="75">
        <f>'Optimization - 28'!$B$8+SUMPRODUCT('Optimization - 28'!$C$8:'Optimization - 28'!$T$8*M7:AD7)</f>
        <v>3.8435944412607119</v>
      </c>
      <c r="H7" s="98">
        <v>5</v>
      </c>
      <c r="I7" s="19">
        <v>1</v>
      </c>
      <c r="J7" s="99">
        <v>1</v>
      </c>
      <c r="K7" s="19">
        <v>1</v>
      </c>
      <c r="L7" s="19">
        <v>3</v>
      </c>
      <c r="M7" s="58">
        <v>5</v>
      </c>
      <c r="N7" s="19">
        <v>2</v>
      </c>
      <c r="O7" s="19">
        <v>5</v>
      </c>
      <c r="P7" s="19">
        <v>1</v>
      </c>
      <c r="Q7" s="19">
        <v>1</v>
      </c>
      <c r="R7" s="19">
        <v>1</v>
      </c>
      <c r="S7" s="19">
        <v>2</v>
      </c>
      <c r="T7" s="19">
        <v>1</v>
      </c>
      <c r="U7" s="19">
        <v>4</v>
      </c>
      <c r="V7" s="19">
        <v>2</v>
      </c>
      <c r="W7" s="19">
        <v>5</v>
      </c>
      <c r="X7" s="19">
        <v>1</v>
      </c>
      <c r="Y7" s="19">
        <v>1</v>
      </c>
      <c r="Z7" s="19">
        <v>1</v>
      </c>
      <c r="AA7" s="19">
        <v>4</v>
      </c>
      <c r="AB7" s="19">
        <v>2</v>
      </c>
      <c r="AC7" s="19">
        <v>1</v>
      </c>
      <c r="AD7" s="19">
        <v>3</v>
      </c>
    </row>
    <row r="8" spans="2:30">
      <c r="B8" s="49">
        <v>1887657</v>
      </c>
      <c r="C8" s="92">
        <f>'Optimization - ID'!$B$8+SUMPRODUCT('Optimization - ID'!$C$8:'Optimization - ID'!$T$8*M8:AD8)</f>
        <v>4.0175579772212204</v>
      </c>
      <c r="D8" s="75">
        <f>'Optimization - SC'!$B$8+SUMPRODUCT('Optimization - SC'!$C$8:'Optimization - SC'!$T$8*M8:AD8)</f>
        <v>2.7499389500581808</v>
      </c>
      <c r="E8" s="75">
        <f>'Optimization - US'!$B$8+SUMPRODUCT('Optimization - US'!$C$8:'Optimization - US'!$T$8*M8:AD8)</f>
        <v>4.4581116358211332</v>
      </c>
      <c r="F8" s="75">
        <f>'Optimization - PR'!$B$8+SUMPRODUCT('Optimization - PR'!$C$8:'Optimization - PR'!$T$8*M8:AD8)</f>
        <v>3.7672471663086053</v>
      </c>
      <c r="G8" s="75">
        <f>'Optimization - 28'!$B$8+SUMPRODUCT('Optimization - 28'!$C$8:'Optimization - 28'!$T$8*M8:AD8)</f>
        <v>3.0575825006937083</v>
      </c>
      <c r="H8" s="98">
        <v>4</v>
      </c>
      <c r="I8" s="19">
        <v>1</v>
      </c>
      <c r="J8" s="99">
        <v>5</v>
      </c>
      <c r="K8" s="19">
        <v>5</v>
      </c>
      <c r="L8" s="19">
        <v>3</v>
      </c>
      <c r="M8" s="58">
        <v>4</v>
      </c>
      <c r="N8" s="19">
        <v>3</v>
      </c>
      <c r="O8" s="19">
        <v>5</v>
      </c>
      <c r="P8" s="19">
        <v>4</v>
      </c>
      <c r="Q8" s="19">
        <v>4</v>
      </c>
      <c r="R8" s="19">
        <v>5</v>
      </c>
      <c r="S8" s="19">
        <v>5</v>
      </c>
      <c r="T8" s="19">
        <v>5</v>
      </c>
      <c r="U8" s="19">
        <v>3</v>
      </c>
      <c r="V8" s="19">
        <v>4</v>
      </c>
      <c r="W8" s="19">
        <v>5</v>
      </c>
      <c r="X8" s="19">
        <v>4</v>
      </c>
      <c r="Y8" s="19">
        <v>3</v>
      </c>
      <c r="Z8" s="19">
        <v>2</v>
      </c>
      <c r="AA8" s="19">
        <v>5</v>
      </c>
      <c r="AB8" s="19">
        <v>3</v>
      </c>
      <c r="AC8" s="19">
        <v>2</v>
      </c>
      <c r="AD8" s="19">
        <v>3</v>
      </c>
    </row>
    <row r="9" spans="2:30">
      <c r="B9" s="49">
        <v>379411</v>
      </c>
      <c r="C9" s="92">
        <f>'Optimization - ID'!$B$8+SUMPRODUCT('Optimization - ID'!$C$8:'Optimization - ID'!$T$8*M9:AD9)</f>
        <v>4.6057773652143439</v>
      </c>
      <c r="D9" s="75">
        <f>'Optimization - SC'!$B$8+SUMPRODUCT('Optimization - SC'!$C$8:'Optimization - SC'!$T$8*M9:AD9)</f>
        <v>3.1077716710602155</v>
      </c>
      <c r="E9" s="75">
        <f>'Optimization - US'!$B$8+SUMPRODUCT('Optimization - US'!$C$8:'Optimization - US'!$T$8*M9:AD9)</f>
        <v>4.2075493298444293</v>
      </c>
      <c r="F9" s="75">
        <f>'Optimization - PR'!$B$8+SUMPRODUCT('Optimization - PR'!$C$8:'Optimization - PR'!$T$8*M9:AD9)</f>
        <v>4.2644555986271486</v>
      </c>
      <c r="G9" s="75">
        <f>'Optimization - 28'!$B$8+SUMPRODUCT('Optimization - 28'!$C$8:'Optimization - 28'!$T$8*M9:AD9)</f>
        <v>3.2292175980439817</v>
      </c>
      <c r="H9" s="98">
        <v>4</v>
      </c>
      <c r="I9" s="19">
        <v>2</v>
      </c>
      <c r="J9" s="99">
        <v>5</v>
      </c>
      <c r="K9" s="19">
        <v>5</v>
      </c>
      <c r="L9" s="19">
        <v>3</v>
      </c>
      <c r="M9" s="58">
        <v>4</v>
      </c>
      <c r="N9" s="19">
        <v>4</v>
      </c>
      <c r="O9" s="19">
        <v>5</v>
      </c>
      <c r="P9" s="19">
        <v>5</v>
      </c>
      <c r="Q9" s="19">
        <v>4</v>
      </c>
      <c r="R9" s="19">
        <v>4</v>
      </c>
      <c r="S9" s="19">
        <v>5</v>
      </c>
      <c r="T9" s="19">
        <v>4</v>
      </c>
      <c r="U9" s="19">
        <v>5</v>
      </c>
      <c r="V9" s="19">
        <v>4</v>
      </c>
      <c r="W9" s="19">
        <v>5</v>
      </c>
      <c r="X9" s="19">
        <v>4</v>
      </c>
      <c r="Y9" s="19">
        <v>3</v>
      </c>
      <c r="Z9" s="19">
        <v>4</v>
      </c>
      <c r="AA9" s="19">
        <v>4</v>
      </c>
      <c r="AB9" s="19">
        <v>4</v>
      </c>
      <c r="AC9" s="19">
        <v>1</v>
      </c>
      <c r="AD9" s="19">
        <v>4</v>
      </c>
    </row>
    <row r="10" spans="2:30">
      <c r="B10" s="49">
        <v>862596</v>
      </c>
      <c r="C10" s="92">
        <f>'Optimization - ID'!$B$8+SUMPRODUCT('Optimization - ID'!$C$8:'Optimization - ID'!$T$8*M10:AD10)</f>
        <v>4.9999999999999982</v>
      </c>
      <c r="D10" s="75">
        <f>'Optimization - SC'!$B$8+SUMPRODUCT('Optimization - SC'!$C$8:'Optimization - SC'!$T$8*M10:AD10)</f>
        <v>4.7053918631519043</v>
      </c>
      <c r="E10" s="75">
        <f>'Optimization - US'!$B$8+SUMPRODUCT('Optimization - US'!$C$8:'Optimization - US'!$T$8*M10:AD10)</f>
        <v>4.5466298777956382</v>
      </c>
      <c r="F10" s="75">
        <f>'Optimization - PR'!$B$8+SUMPRODUCT('Optimization - PR'!$C$8:'Optimization - PR'!$T$8*M10:AD10)</f>
        <v>4.9565888323675562</v>
      </c>
      <c r="G10" s="75">
        <f>'Optimization - 28'!$B$8+SUMPRODUCT('Optimization - 28'!$C$8:'Optimization - 28'!$T$8*M10:AD10)</f>
        <v>4.1366572380225071</v>
      </c>
      <c r="H10" s="98">
        <v>5</v>
      </c>
      <c r="I10" s="19">
        <v>4</v>
      </c>
      <c r="J10" s="99">
        <v>3</v>
      </c>
      <c r="K10" s="19">
        <v>4</v>
      </c>
      <c r="L10" s="19">
        <v>2</v>
      </c>
      <c r="M10" s="58">
        <v>5</v>
      </c>
      <c r="N10" s="19">
        <v>5</v>
      </c>
      <c r="O10" s="19">
        <v>5</v>
      </c>
      <c r="P10" s="19">
        <v>5</v>
      </c>
      <c r="Q10" s="19">
        <v>4</v>
      </c>
      <c r="R10" s="19">
        <v>5</v>
      </c>
      <c r="S10" s="19">
        <v>1</v>
      </c>
      <c r="T10" s="19">
        <v>2</v>
      </c>
      <c r="U10" s="19">
        <v>5</v>
      </c>
      <c r="V10" s="19">
        <v>5</v>
      </c>
      <c r="W10" s="19">
        <v>5</v>
      </c>
      <c r="X10" s="19">
        <v>4</v>
      </c>
      <c r="Y10" s="19">
        <v>4</v>
      </c>
      <c r="Z10" s="19">
        <v>5</v>
      </c>
      <c r="AA10" s="19">
        <v>5</v>
      </c>
      <c r="AB10" s="19">
        <v>2</v>
      </c>
      <c r="AC10" s="19">
        <v>3</v>
      </c>
      <c r="AD10" s="19">
        <v>4</v>
      </c>
    </row>
    <row r="11" spans="2:30">
      <c r="B11" s="49">
        <v>2513621</v>
      </c>
      <c r="C11" s="92">
        <f>'Optimization - ID'!$B$8+SUMPRODUCT('Optimization - ID'!$C$8:'Optimization - ID'!$T$8*M11:AD11)</f>
        <v>3.3488360263131671</v>
      </c>
      <c r="D11" s="75">
        <f>'Optimization - SC'!$B$8+SUMPRODUCT('Optimization - SC'!$C$8:'Optimization - SC'!$T$8*M11:AD11)</f>
        <v>3.8306237935661511</v>
      </c>
      <c r="E11" s="75">
        <f>'Optimization - US'!$B$8+SUMPRODUCT('Optimization - US'!$C$8:'Optimization - US'!$T$8*M11:AD11)</f>
        <v>5.2028869918201686</v>
      </c>
      <c r="F11" s="75">
        <f>'Optimization - PR'!$B$8+SUMPRODUCT('Optimization - PR'!$C$8:'Optimization - PR'!$T$8*M11:AD11)</f>
        <v>4.5359740734043754</v>
      </c>
      <c r="G11" s="75">
        <f>'Optimization - 28'!$B$8+SUMPRODUCT('Optimization - 28'!$C$8:'Optimization - 28'!$T$8*M11:AD11)</f>
        <v>3.6622389206133352</v>
      </c>
      <c r="H11" s="98">
        <v>3</v>
      </c>
      <c r="I11" s="19">
        <v>5</v>
      </c>
      <c r="J11" s="99">
        <v>5</v>
      </c>
      <c r="K11" s="19">
        <v>4</v>
      </c>
      <c r="L11" s="19">
        <v>4</v>
      </c>
      <c r="M11" s="58">
        <v>4</v>
      </c>
      <c r="N11" s="19">
        <v>4</v>
      </c>
      <c r="O11" s="19">
        <v>5</v>
      </c>
      <c r="P11" s="19">
        <v>5</v>
      </c>
      <c r="Q11" s="19">
        <v>5</v>
      </c>
      <c r="R11" s="19">
        <v>3</v>
      </c>
      <c r="S11" s="19">
        <v>4</v>
      </c>
      <c r="T11" s="19">
        <v>4</v>
      </c>
      <c r="U11" s="19">
        <v>4</v>
      </c>
      <c r="V11" s="19">
        <v>4</v>
      </c>
      <c r="W11" s="19">
        <v>5</v>
      </c>
      <c r="X11" s="19">
        <v>5</v>
      </c>
      <c r="Y11" s="19">
        <v>4</v>
      </c>
      <c r="Z11" s="19">
        <v>4</v>
      </c>
      <c r="AA11" s="19">
        <v>5</v>
      </c>
      <c r="AB11" s="19">
        <v>3</v>
      </c>
      <c r="AC11" s="19">
        <v>3</v>
      </c>
      <c r="AD11" s="19">
        <v>2</v>
      </c>
    </row>
    <row r="12" spans="2:30">
      <c r="B12" s="49">
        <v>844049</v>
      </c>
      <c r="C12" s="92">
        <f>'Optimization - ID'!$B$8+SUMPRODUCT('Optimization - ID'!$C$8:'Optimization - ID'!$T$8*M12:AD12)</f>
        <v>4.9289277698875571</v>
      </c>
      <c r="D12" s="75">
        <f>'Optimization - SC'!$B$8+SUMPRODUCT('Optimization - SC'!$C$8:'Optimization - SC'!$T$8*M12:AD12)</f>
        <v>4.8116099115326296</v>
      </c>
      <c r="E12" s="75">
        <f>'Optimization - US'!$B$8+SUMPRODUCT('Optimization - US'!$C$8:'Optimization - US'!$T$8*M12:AD12)</f>
        <v>4.3555588974257855</v>
      </c>
      <c r="F12" s="75">
        <f>'Optimization - PR'!$B$8+SUMPRODUCT('Optimization - PR'!$C$8:'Optimization - PR'!$T$8*M12:AD12)</f>
        <v>4.4720510755937539</v>
      </c>
      <c r="G12" s="75">
        <f>'Optimization - 28'!$B$8+SUMPRODUCT('Optimization - 28'!$C$8:'Optimization - 28'!$T$8*M12:AD12)</f>
        <v>2.9266996420059459</v>
      </c>
      <c r="H12" s="98">
        <v>5</v>
      </c>
      <c r="I12" s="19">
        <v>3</v>
      </c>
      <c r="J12" s="99">
        <v>5</v>
      </c>
      <c r="K12" s="19">
        <v>5</v>
      </c>
      <c r="L12" s="19">
        <v>2</v>
      </c>
      <c r="M12" s="58">
        <v>5</v>
      </c>
      <c r="N12" s="19">
        <v>5</v>
      </c>
      <c r="O12" s="19">
        <v>5</v>
      </c>
      <c r="P12" s="19">
        <v>5</v>
      </c>
      <c r="Q12" s="19">
        <v>5</v>
      </c>
      <c r="R12" s="19">
        <v>2</v>
      </c>
      <c r="S12" s="19">
        <v>4</v>
      </c>
      <c r="T12" s="19">
        <v>5</v>
      </c>
      <c r="U12" s="19">
        <v>5</v>
      </c>
      <c r="V12" s="19">
        <v>5</v>
      </c>
      <c r="W12" s="19">
        <v>5</v>
      </c>
      <c r="X12" s="19">
        <v>5</v>
      </c>
      <c r="Y12" s="19">
        <v>3</v>
      </c>
      <c r="Z12" s="19">
        <v>1</v>
      </c>
      <c r="AA12" s="19">
        <v>5</v>
      </c>
      <c r="AB12" s="19">
        <v>1</v>
      </c>
      <c r="AC12" s="19">
        <v>3</v>
      </c>
      <c r="AD12" s="19">
        <v>5</v>
      </c>
    </row>
    <row r="13" spans="2:30">
      <c r="B13" s="49">
        <v>1981464</v>
      </c>
      <c r="C13" s="92">
        <f>'Optimization - ID'!$B$8+SUMPRODUCT('Optimization - ID'!$C$8:'Optimization - ID'!$T$8*M13:AD13)</f>
        <v>3.6944815335152557</v>
      </c>
      <c r="D13" s="75">
        <f>'Optimization - SC'!$B$8+SUMPRODUCT('Optimization - SC'!$C$8:'Optimization - SC'!$T$8*M13:AD13)</f>
        <v>4.8293824970259962</v>
      </c>
      <c r="E13" s="75">
        <f>'Optimization - US'!$B$8+SUMPRODUCT('Optimization - US'!$C$8:'Optimization - US'!$T$8*M13:AD13)</f>
        <v>4.7130157886563415</v>
      </c>
      <c r="F13" s="75">
        <f>'Optimization - PR'!$B$8+SUMPRODUCT('Optimization - PR'!$C$8:'Optimization - PR'!$T$8*M13:AD13)</f>
        <v>4.8980817124372305</v>
      </c>
      <c r="G13" s="75">
        <f>'Optimization - 28'!$B$8+SUMPRODUCT('Optimization - 28'!$C$8:'Optimization - 28'!$T$8*M13:AD13)</f>
        <v>1.2930863186143318</v>
      </c>
      <c r="H13" s="98">
        <v>4</v>
      </c>
      <c r="I13" s="19">
        <v>5</v>
      </c>
      <c r="J13" s="99">
        <v>4</v>
      </c>
      <c r="K13" s="19">
        <v>5</v>
      </c>
      <c r="L13" s="19">
        <v>3</v>
      </c>
      <c r="M13" s="58">
        <v>4</v>
      </c>
      <c r="N13" s="19">
        <v>3</v>
      </c>
      <c r="O13" s="19">
        <v>5</v>
      </c>
      <c r="P13" s="19">
        <v>5</v>
      </c>
      <c r="Q13" s="19">
        <v>5</v>
      </c>
      <c r="R13" s="19">
        <v>4</v>
      </c>
      <c r="S13" s="19">
        <v>3</v>
      </c>
      <c r="T13" s="19">
        <v>5</v>
      </c>
      <c r="U13" s="19">
        <v>5</v>
      </c>
      <c r="V13" s="19">
        <v>3</v>
      </c>
      <c r="W13" s="19">
        <v>5</v>
      </c>
      <c r="X13" s="19">
        <v>5</v>
      </c>
      <c r="Y13" s="19">
        <v>4</v>
      </c>
      <c r="Z13" s="19">
        <v>1</v>
      </c>
      <c r="AA13" s="19">
        <v>4</v>
      </c>
      <c r="AB13" s="19">
        <v>2</v>
      </c>
      <c r="AC13" s="19">
        <v>3</v>
      </c>
      <c r="AD13" s="19">
        <v>2</v>
      </c>
    </row>
    <row r="14" spans="2:30">
      <c r="B14" s="49">
        <v>1511683</v>
      </c>
      <c r="C14" s="92">
        <f>'Optimization - ID'!$B$8+SUMPRODUCT('Optimization - ID'!$C$8:'Optimization - ID'!$T$8*M14:AD14)</f>
        <v>1.1249838540024346</v>
      </c>
      <c r="D14" s="75">
        <f>'Optimization - SC'!$B$8+SUMPRODUCT('Optimization - SC'!$C$8:'Optimization - SC'!$T$8*M14:AD14)</f>
        <v>3.1302029545761538</v>
      </c>
      <c r="E14" s="75">
        <f>'Optimization - US'!$B$8+SUMPRODUCT('Optimization - US'!$C$8:'Optimization - US'!$T$8*M14:AD14)</f>
        <v>3.8291791058233207</v>
      </c>
      <c r="F14" s="75">
        <f>'Optimization - PR'!$B$8+SUMPRODUCT('Optimization - PR'!$C$8:'Optimization - PR'!$T$8*M14:AD14)</f>
        <v>3.1372061478026882</v>
      </c>
      <c r="G14" s="75">
        <f>'Optimization - 28'!$B$8+SUMPRODUCT('Optimization - 28'!$C$8:'Optimization - 28'!$T$8*M14:AD14)</f>
        <v>1.1609356361306253</v>
      </c>
      <c r="H14" s="98">
        <v>1</v>
      </c>
      <c r="I14" s="19">
        <v>1</v>
      </c>
      <c r="J14" s="99">
        <v>1</v>
      </c>
      <c r="K14" s="19">
        <v>1</v>
      </c>
      <c r="L14" s="19">
        <v>1</v>
      </c>
      <c r="M14" s="58">
        <v>1</v>
      </c>
      <c r="N14" s="19">
        <v>1</v>
      </c>
      <c r="O14" s="19">
        <v>1</v>
      </c>
      <c r="P14" s="19">
        <v>1</v>
      </c>
      <c r="Q14" s="19">
        <v>1</v>
      </c>
      <c r="R14" s="19">
        <v>1</v>
      </c>
      <c r="S14" s="19">
        <v>1</v>
      </c>
      <c r="T14" s="19">
        <v>1</v>
      </c>
      <c r="U14" s="19">
        <v>1</v>
      </c>
      <c r="V14" s="19">
        <v>1</v>
      </c>
      <c r="W14" s="19">
        <v>1</v>
      </c>
      <c r="X14" s="19">
        <v>1</v>
      </c>
      <c r="Y14" s="19">
        <v>1</v>
      </c>
      <c r="Z14" s="19">
        <v>1</v>
      </c>
      <c r="AA14" s="19">
        <v>1</v>
      </c>
      <c r="AB14" s="19">
        <v>1</v>
      </c>
      <c r="AC14" s="19">
        <v>1</v>
      </c>
      <c r="AD14" s="19">
        <v>1</v>
      </c>
    </row>
    <row r="15" spans="2:30">
      <c r="B15" s="49">
        <v>1863499</v>
      </c>
      <c r="C15" s="92">
        <f>'Optimization - ID'!$B$8+SUMPRODUCT('Optimization - ID'!$C$8:'Optimization - ID'!$T$8*M15:AD15)</f>
        <v>3.8355181999507417</v>
      </c>
      <c r="D15" s="75">
        <f>'Optimization - SC'!$B$8+SUMPRODUCT('Optimization - SC'!$C$8:'Optimization - SC'!$T$8*M15:AD15)</f>
        <v>3.9596460581073964</v>
      </c>
      <c r="E15" s="75">
        <f>'Optimization - US'!$B$8+SUMPRODUCT('Optimization - US'!$C$8:'Optimization - US'!$T$8*M15:AD15)</f>
        <v>4.8652178861064206</v>
      </c>
      <c r="F15" s="75">
        <f>'Optimization - PR'!$B$8+SUMPRODUCT('Optimization - PR'!$C$8:'Optimization - PR'!$T$8*M15:AD15)</f>
        <v>4.8757664914580072</v>
      </c>
      <c r="G15" s="75">
        <f>'Optimization - 28'!$B$8+SUMPRODUCT('Optimization - 28'!$C$8:'Optimization - 28'!$T$8*M15:AD15)</f>
        <v>3.6630876458063835</v>
      </c>
      <c r="H15" s="98">
        <v>4</v>
      </c>
      <c r="I15" s="19">
        <v>5</v>
      </c>
      <c r="J15" s="99">
        <v>5</v>
      </c>
      <c r="K15" s="19">
        <v>4</v>
      </c>
      <c r="L15" s="19">
        <v>3</v>
      </c>
      <c r="M15" s="58">
        <v>4</v>
      </c>
      <c r="N15" s="19">
        <v>4</v>
      </c>
      <c r="O15" s="19">
        <v>5</v>
      </c>
      <c r="P15" s="19">
        <v>5</v>
      </c>
      <c r="Q15" s="19">
        <v>5</v>
      </c>
      <c r="R15" s="19">
        <v>3</v>
      </c>
      <c r="S15" s="19">
        <v>4</v>
      </c>
      <c r="T15" s="19">
        <v>3</v>
      </c>
      <c r="U15" s="19">
        <v>5</v>
      </c>
      <c r="V15" s="19">
        <v>5</v>
      </c>
      <c r="W15" s="19">
        <v>5</v>
      </c>
      <c r="X15" s="19">
        <v>5</v>
      </c>
      <c r="Y15" s="19">
        <v>4</v>
      </c>
      <c r="Z15" s="19">
        <v>5</v>
      </c>
      <c r="AA15" s="19">
        <v>5</v>
      </c>
      <c r="AB15" s="19">
        <v>4</v>
      </c>
      <c r="AC15" s="19">
        <v>3</v>
      </c>
      <c r="AD15" s="19">
        <v>4</v>
      </c>
    </row>
    <row r="16" spans="2:30">
      <c r="B16" s="49">
        <v>1830000</v>
      </c>
      <c r="C16" s="92">
        <f>'Optimization - ID'!$B$8+SUMPRODUCT('Optimization - ID'!$C$8:'Optimization - ID'!$T$8*M16:AD16)</f>
        <v>4.9999999999999956</v>
      </c>
      <c r="D16" s="75">
        <f>'Optimization - SC'!$B$8+SUMPRODUCT('Optimization - SC'!$C$8:'Optimization - SC'!$T$8*M16:AD16)</f>
        <v>4.3867057641599239</v>
      </c>
      <c r="E16" s="75">
        <f>'Optimization - US'!$B$8+SUMPRODUCT('Optimization - US'!$C$8:'Optimization - US'!$T$8*M16:AD16)</f>
        <v>4.7464191545173797</v>
      </c>
      <c r="F16" s="75">
        <f>'Optimization - PR'!$B$8+SUMPRODUCT('Optimization - PR'!$C$8:'Optimization - PR'!$T$8*M16:AD16)</f>
        <v>4.0611790709883042</v>
      </c>
      <c r="G16" s="75">
        <f>'Optimization - 28'!$B$8+SUMPRODUCT('Optimization - 28'!$C$8:'Optimization - 28'!$T$8*M16:AD16)</f>
        <v>2.9516298531801866</v>
      </c>
      <c r="H16" s="98">
        <v>5</v>
      </c>
      <c r="I16" s="19">
        <v>5</v>
      </c>
      <c r="J16" s="99">
        <v>5</v>
      </c>
      <c r="K16" s="19">
        <v>5</v>
      </c>
      <c r="L16" s="19">
        <v>4</v>
      </c>
      <c r="M16" s="58">
        <v>5</v>
      </c>
      <c r="N16" s="19">
        <v>3</v>
      </c>
      <c r="O16" s="19">
        <v>5</v>
      </c>
      <c r="P16" s="19">
        <v>5</v>
      </c>
      <c r="Q16" s="19">
        <v>5</v>
      </c>
      <c r="R16" s="19">
        <v>4</v>
      </c>
      <c r="S16" s="19">
        <v>5</v>
      </c>
      <c r="T16" s="19">
        <v>4</v>
      </c>
      <c r="U16" s="19">
        <v>2</v>
      </c>
      <c r="V16" s="19">
        <v>5</v>
      </c>
      <c r="W16" s="19">
        <v>5</v>
      </c>
      <c r="X16" s="19">
        <v>5</v>
      </c>
      <c r="Y16" s="19">
        <v>5</v>
      </c>
      <c r="Z16" s="19">
        <v>5</v>
      </c>
      <c r="AA16" s="19">
        <v>5</v>
      </c>
      <c r="AB16" s="19">
        <v>5</v>
      </c>
      <c r="AC16" s="19">
        <v>5</v>
      </c>
      <c r="AD16" s="19">
        <v>5</v>
      </c>
    </row>
    <row r="17" spans="2:30">
      <c r="B17" s="49">
        <v>2087711</v>
      </c>
      <c r="C17" s="92">
        <f>'Optimization - ID'!$B$8+SUMPRODUCT('Optimization - ID'!$C$8:'Optimization - ID'!$T$8*M17:AD17)</f>
        <v>4.7551987203184032</v>
      </c>
      <c r="D17" s="75">
        <f>'Optimization - SC'!$B$8+SUMPRODUCT('Optimization - SC'!$C$8:'Optimization - SC'!$T$8*M17:AD17)</f>
        <v>3.6817027907047599</v>
      </c>
      <c r="E17" s="75">
        <f>'Optimization - US'!$B$8+SUMPRODUCT('Optimization - US'!$C$8:'Optimization - US'!$T$8*M17:AD17)</f>
        <v>4.8723568612873507</v>
      </c>
      <c r="F17" s="75">
        <f>'Optimization - PR'!$B$8+SUMPRODUCT('Optimization - PR'!$C$8:'Optimization - PR'!$T$8*M17:AD17)</f>
        <v>4.4616968491918954</v>
      </c>
      <c r="G17" s="75">
        <f>'Optimization - 28'!$B$8+SUMPRODUCT('Optimization - 28'!$C$8:'Optimization - 28'!$T$8*M17:AD17)</f>
        <v>2.3119576772444392</v>
      </c>
      <c r="H17" s="98">
        <v>5</v>
      </c>
      <c r="I17" s="19">
        <v>4</v>
      </c>
      <c r="J17" s="99">
        <v>4</v>
      </c>
      <c r="K17" s="19">
        <v>5</v>
      </c>
      <c r="L17" s="19">
        <v>3</v>
      </c>
      <c r="M17" s="58">
        <v>5</v>
      </c>
      <c r="N17" s="19">
        <v>5</v>
      </c>
      <c r="O17" s="19">
        <v>3</v>
      </c>
      <c r="P17" s="19">
        <v>5</v>
      </c>
      <c r="Q17" s="19">
        <v>5</v>
      </c>
      <c r="R17" s="19">
        <v>4</v>
      </c>
      <c r="S17" s="19">
        <v>4</v>
      </c>
      <c r="T17" s="19">
        <v>5</v>
      </c>
      <c r="U17" s="19">
        <v>4</v>
      </c>
      <c r="V17" s="19">
        <v>4</v>
      </c>
      <c r="W17" s="19">
        <v>4</v>
      </c>
      <c r="X17" s="19">
        <v>4</v>
      </c>
      <c r="Y17" s="19">
        <v>5</v>
      </c>
      <c r="Z17" s="19">
        <v>1</v>
      </c>
      <c r="AA17" s="19">
        <v>5</v>
      </c>
      <c r="AB17" s="19">
        <v>5</v>
      </c>
      <c r="AC17" s="19">
        <v>3</v>
      </c>
      <c r="AD17" s="19">
        <v>3</v>
      </c>
    </row>
    <row r="18" spans="2:30">
      <c r="B18" s="49">
        <v>2606799</v>
      </c>
      <c r="C18" s="92">
        <f>'Optimization - ID'!$B$8+SUMPRODUCT('Optimization - ID'!$C$8:'Optimization - ID'!$T$8*M18:AD18)</f>
        <v>4.1658357121473957</v>
      </c>
      <c r="D18" s="75">
        <f>'Optimization - SC'!$B$8+SUMPRODUCT('Optimization - SC'!$C$8:'Optimization - SC'!$T$8*M18:AD18)</f>
        <v>5.020635293810698</v>
      </c>
      <c r="E18" s="75">
        <f>'Optimization - US'!$B$8+SUMPRODUCT('Optimization - US'!$C$8:'Optimization - US'!$T$8*M18:AD18)</f>
        <v>4.7159322145225673</v>
      </c>
      <c r="F18" s="75">
        <f>'Optimization - PR'!$B$8+SUMPRODUCT('Optimization - PR'!$C$8:'Optimization - PR'!$T$8*M18:AD18)</f>
        <v>4.9563004865649898</v>
      </c>
      <c r="G18" s="75">
        <f>'Optimization - 28'!$B$8+SUMPRODUCT('Optimization - 28'!$C$8:'Optimization - 28'!$T$8*M18:AD18)</f>
        <v>2.3733049046475951</v>
      </c>
      <c r="H18" s="98">
        <v>4</v>
      </c>
      <c r="I18" s="19">
        <v>3</v>
      </c>
      <c r="J18" s="99">
        <v>5</v>
      </c>
      <c r="K18" s="19">
        <v>5</v>
      </c>
      <c r="L18" s="19">
        <v>3</v>
      </c>
      <c r="M18" s="58">
        <v>4</v>
      </c>
      <c r="N18" s="19">
        <v>3</v>
      </c>
      <c r="O18" s="19">
        <v>5</v>
      </c>
      <c r="P18" s="19">
        <v>5</v>
      </c>
      <c r="Q18" s="19">
        <v>5</v>
      </c>
      <c r="R18" s="19">
        <v>1</v>
      </c>
      <c r="S18" s="19">
        <v>3</v>
      </c>
      <c r="T18" s="19">
        <v>4</v>
      </c>
      <c r="U18" s="19">
        <v>5</v>
      </c>
      <c r="V18" s="19">
        <v>4</v>
      </c>
      <c r="W18" s="19">
        <v>5</v>
      </c>
      <c r="X18" s="19">
        <v>4</v>
      </c>
      <c r="Y18" s="19">
        <v>4</v>
      </c>
      <c r="Z18" s="19">
        <v>3</v>
      </c>
      <c r="AA18" s="19">
        <v>4</v>
      </c>
      <c r="AB18" s="19">
        <v>4</v>
      </c>
      <c r="AC18" s="19">
        <v>2</v>
      </c>
      <c r="AD18" s="19">
        <v>4</v>
      </c>
    </row>
    <row r="19" spans="2:30">
      <c r="B19" s="49">
        <v>2537543</v>
      </c>
      <c r="C19" s="92">
        <f>'Optimization - ID'!$B$8+SUMPRODUCT('Optimization - ID'!$C$8:'Optimization - ID'!$T$8*M19:AD19)</f>
        <v>4.9999999999999982</v>
      </c>
      <c r="D19" s="75">
        <f>'Optimization - SC'!$B$8+SUMPRODUCT('Optimization - SC'!$C$8:'Optimization - SC'!$T$8*M19:AD19)</f>
        <v>3.6915781785321093</v>
      </c>
      <c r="E19" s="75">
        <f>'Optimization - US'!$B$8+SUMPRODUCT('Optimization - US'!$C$8:'Optimization - US'!$T$8*M19:AD19)</f>
        <v>3.2183632384628966</v>
      </c>
      <c r="F19" s="75">
        <f>'Optimization - PR'!$B$8+SUMPRODUCT('Optimization - PR'!$C$8:'Optimization - PR'!$T$8*M19:AD19)</f>
        <v>3.6253956361651736</v>
      </c>
      <c r="G19" s="75">
        <f>'Optimization - 28'!$B$8+SUMPRODUCT('Optimization - 28'!$C$8:'Optimization - 28'!$T$8*M19:AD19)</f>
        <v>2.1882817569556114</v>
      </c>
      <c r="H19" s="98">
        <v>5</v>
      </c>
      <c r="I19" s="19">
        <v>4</v>
      </c>
      <c r="J19" s="99">
        <v>5</v>
      </c>
      <c r="K19" s="19">
        <v>1</v>
      </c>
      <c r="L19" s="19">
        <v>1</v>
      </c>
      <c r="M19" s="58">
        <v>5</v>
      </c>
      <c r="N19" s="19">
        <v>1</v>
      </c>
      <c r="O19" s="19">
        <v>5</v>
      </c>
      <c r="P19" s="19">
        <v>5</v>
      </c>
      <c r="Q19" s="19">
        <v>5</v>
      </c>
      <c r="R19" s="19">
        <v>4</v>
      </c>
      <c r="S19" s="19">
        <v>5</v>
      </c>
      <c r="T19" s="19">
        <v>5</v>
      </c>
      <c r="U19" s="19">
        <v>5</v>
      </c>
      <c r="V19" s="19">
        <v>1</v>
      </c>
      <c r="W19" s="19">
        <v>5</v>
      </c>
      <c r="X19" s="19">
        <v>5</v>
      </c>
      <c r="Y19" s="19">
        <v>1</v>
      </c>
      <c r="Z19" s="19">
        <v>1</v>
      </c>
      <c r="AA19" s="19">
        <v>5</v>
      </c>
      <c r="AB19" s="19">
        <v>5</v>
      </c>
      <c r="AC19" s="19">
        <v>1</v>
      </c>
      <c r="AD19" s="19">
        <v>5</v>
      </c>
    </row>
    <row r="20" spans="2:30">
      <c r="B20" s="49">
        <v>265257</v>
      </c>
      <c r="C20" s="92">
        <f>'Optimization - ID'!$B$8+SUMPRODUCT('Optimization - ID'!$C$8:'Optimization - ID'!$T$8*M20:AD20)</f>
        <v>4.9999999999999973</v>
      </c>
      <c r="D20" s="75">
        <f>'Optimization - SC'!$B$8+SUMPRODUCT('Optimization - SC'!$C$8:'Optimization - SC'!$T$8*M20:AD20)</f>
        <v>4.2698568881498797</v>
      </c>
      <c r="E20" s="75">
        <f>'Optimization - US'!$B$8+SUMPRODUCT('Optimization - US'!$C$8:'Optimization - US'!$T$8*M20:AD20)</f>
        <v>5.2500020293426708</v>
      </c>
      <c r="F20" s="75">
        <f>'Optimization - PR'!$B$8+SUMPRODUCT('Optimization - PR'!$C$8:'Optimization - PR'!$T$8*M20:AD20)</f>
        <v>4.5454043825195107</v>
      </c>
      <c r="G20" s="75">
        <f>'Optimization - 28'!$B$8+SUMPRODUCT('Optimization - 28'!$C$8:'Optimization - 28'!$T$8*M20:AD20)</f>
        <v>3.2354476129084437</v>
      </c>
      <c r="H20" s="98">
        <v>5</v>
      </c>
      <c r="I20" s="19">
        <v>5</v>
      </c>
      <c r="J20" s="99">
        <v>5</v>
      </c>
      <c r="K20" s="19">
        <v>5</v>
      </c>
      <c r="L20" s="19">
        <v>5</v>
      </c>
      <c r="M20" s="58">
        <v>5</v>
      </c>
      <c r="N20" s="19">
        <v>5</v>
      </c>
      <c r="O20" s="19">
        <v>5</v>
      </c>
      <c r="P20" s="19">
        <v>5</v>
      </c>
      <c r="Q20" s="19">
        <v>5</v>
      </c>
      <c r="R20" s="19">
        <v>5</v>
      </c>
      <c r="S20" s="19">
        <v>5</v>
      </c>
      <c r="T20" s="19">
        <v>5</v>
      </c>
      <c r="U20" s="19">
        <v>5</v>
      </c>
      <c r="V20" s="19">
        <v>3</v>
      </c>
      <c r="W20" s="19">
        <v>5</v>
      </c>
      <c r="X20" s="19">
        <v>5</v>
      </c>
      <c r="Y20" s="19">
        <v>1</v>
      </c>
      <c r="Z20" s="19">
        <v>2</v>
      </c>
      <c r="AA20" s="19">
        <v>5</v>
      </c>
      <c r="AB20" s="19">
        <v>3</v>
      </c>
      <c r="AC20" s="19">
        <v>4</v>
      </c>
      <c r="AD20" s="19">
        <v>3</v>
      </c>
    </row>
    <row r="21" spans="2:30">
      <c r="B21" s="49">
        <v>2056022</v>
      </c>
      <c r="C21" s="92">
        <f>'Optimization - ID'!$B$8+SUMPRODUCT('Optimization - ID'!$C$8:'Optimization - ID'!$T$8*M21:AD21)</f>
        <v>3.4384875379170943</v>
      </c>
      <c r="D21" s="75">
        <f>'Optimization - SC'!$B$8+SUMPRODUCT('Optimization - SC'!$C$8:'Optimization - SC'!$T$8*M21:AD21)</f>
        <v>4.5129206429791475</v>
      </c>
      <c r="E21" s="75">
        <f>'Optimization - US'!$B$8+SUMPRODUCT('Optimization - US'!$C$8:'Optimization - US'!$T$8*M21:AD21)</f>
        <v>4.5602037653255429</v>
      </c>
      <c r="F21" s="75">
        <f>'Optimization - PR'!$B$8+SUMPRODUCT('Optimization - PR'!$C$8:'Optimization - PR'!$T$8*M21:AD21)</f>
        <v>4.5829965745791954</v>
      </c>
      <c r="G21" s="75">
        <f>'Optimization - 28'!$B$8+SUMPRODUCT('Optimization - 28'!$C$8:'Optimization - 28'!$T$8*M21:AD21)</f>
        <v>1.9118847082613823</v>
      </c>
      <c r="H21" s="98">
        <v>3</v>
      </c>
      <c r="I21" s="19">
        <v>4</v>
      </c>
      <c r="J21" s="99">
        <v>2</v>
      </c>
      <c r="K21" s="19">
        <v>4</v>
      </c>
      <c r="L21" s="19">
        <v>2</v>
      </c>
      <c r="M21" s="58">
        <v>5</v>
      </c>
      <c r="N21" s="19">
        <v>2</v>
      </c>
      <c r="O21" s="19">
        <v>4</v>
      </c>
      <c r="P21" s="19">
        <v>2</v>
      </c>
      <c r="Q21" s="19">
        <v>5</v>
      </c>
      <c r="R21" s="19">
        <v>5</v>
      </c>
      <c r="S21" s="19">
        <v>3</v>
      </c>
      <c r="T21" s="19">
        <v>5</v>
      </c>
      <c r="U21" s="19">
        <v>4</v>
      </c>
      <c r="V21" s="19">
        <v>4</v>
      </c>
      <c r="W21" s="19">
        <v>5</v>
      </c>
      <c r="X21" s="19">
        <v>5</v>
      </c>
      <c r="Y21" s="19">
        <v>2</v>
      </c>
      <c r="Z21" s="19">
        <v>2</v>
      </c>
      <c r="AA21" s="19">
        <v>4</v>
      </c>
      <c r="AB21" s="19">
        <v>5</v>
      </c>
      <c r="AC21" s="19">
        <v>4</v>
      </c>
      <c r="AD21" s="19">
        <v>3</v>
      </c>
    </row>
    <row r="22" spans="2:30">
      <c r="B22" s="49">
        <v>1446775</v>
      </c>
      <c r="C22" s="92">
        <f>'Optimization - ID'!$B$8+SUMPRODUCT('Optimization - ID'!$C$8:'Optimization - ID'!$T$8*M22:AD22)</f>
        <v>3.6639900065070501</v>
      </c>
      <c r="D22" s="75">
        <f>'Optimization - SC'!$B$8+SUMPRODUCT('Optimization - SC'!$C$8:'Optimization - SC'!$T$8*M22:AD22)</f>
        <v>3.3707495569363015</v>
      </c>
      <c r="E22" s="75">
        <f>'Optimization - US'!$B$8+SUMPRODUCT('Optimization - US'!$C$8:'Optimization - US'!$T$8*M22:AD22)</f>
        <v>4.9146852479975776</v>
      </c>
      <c r="F22" s="75">
        <f>'Optimization - PR'!$B$8+SUMPRODUCT('Optimization - PR'!$C$8:'Optimization - PR'!$T$8*M22:AD22)</f>
        <v>5.1254121311310712</v>
      </c>
      <c r="G22" s="75">
        <f>'Optimization - 28'!$B$8+SUMPRODUCT('Optimization - 28'!$C$8:'Optimization - 28'!$T$8*M22:AD22)</f>
        <v>2.971940563593936</v>
      </c>
      <c r="H22" s="98">
        <v>4</v>
      </c>
      <c r="I22" s="19">
        <v>5</v>
      </c>
      <c r="J22" s="99">
        <v>5</v>
      </c>
      <c r="K22" s="19">
        <v>5</v>
      </c>
      <c r="L22" s="19">
        <v>3</v>
      </c>
      <c r="M22" s="58">
        <v>3</v>
      </c>
      <c r="N22" s="19">
        <v>5</v>
      </c>
      <c r="O22" s="19">
        <v>5</v>
      </c>
      <c r="P22" s="19">
        <v>5</v>
      </c>
      <c r="Q22" s="19">
        <v>5</v>
      </c>
      <c r="R22" s="19">
        <v>2</v>
      </c>
      <c r="S22" s="19">
        <v>5</v>
      </c>
      <c r="T22" s="19">
        <v>3</v>
      </c>
      <c r="U22" s="19">
        <v>5</v>
      </c>
      <c r="V22" s="19">
        <v>5</v>
      </c>
      <c r="W22" s="19">
        <v>4</v>
      </c>
      <c r="X22" s="19">
        <v>5</v>
      </c>
      <c r="Y22" s="19">
        <v>5</v>
      </c>
      <c r="Z22" s="19">
        <v>2</v>
      </c>
      <c r="AA22" s="19">
        <v>5</v>
      </c>
      <c r="AB22" s="19">
        <v>5</v>
      </c>
      <c r="AC22" s="19">
        <v>4</v>
      </c>
      <c r="AD22" s="19">
        <v>5</v>
      </c>
    </row>
    <row r="23" spans="2:30">
      <c r="B23" s="49">
        <v>1337026</v>
      </c>
      <c r="C23" s="92">
        <f>'Optimization - ID'!$B$8+SUMPRODUCT('Optimization - ID'!$C$8:'Optimization - ID'!$T$8*M23:AD23)</f>
        <v>4.3117847519921106</v>
      </c>
      <c r="D23" s="75">
        <f>'Optimization - SC'!$B$8+SUMPRODUCT('Optimization - SC'!$C$8:'Optimization - SC'!$T$8*M23:AD23)</f>
        <v>3.3025239529003878</v>
      </c>
      <c r="E23" s="75">
        <f>'Optimization - US'!$B$8+SUMPRODUCT('Optimization - US'!$C$8:'Optimization - US'!$T$8*M23:AD23)</f>
        <v>4.3505416537530985</v>
      </c>
      <c r="F23" s="75">
        <f>'Optimization - PR'!$B$8+SUMPRODUCT('Optimization - PR'!$C$8:'Optimization - PR'!$T$8*M23:AD23)</f>
        <v>4.152385517522216</v>
      </c>
      <c r="G23" s="75">
        <f>'Optimization - 28'!$B$8+SUMPRODUCT('Optimization - 28'!$C$8:'Optimization - 28'!$T$8*M23:AD23)</f>
        <v>3.8748060337815677</v>
      </c>
      <c r="H23" s="98">
        <v>4</v>
      </c>
      <c r="I23" s="19">
        <v>3</v>
      </c>
      <c r="J23" s="99">
        <v>4</v>
      </c>
      <c r="K23" s="19">
        <v>4</v>
      </c>
      <c r="L23" s="19">
        <v>2</v>
      </c>
      <c r="M23" s="58">
        <v>4</v>
      </c>
      <c r="N23" s="19">
        <v>3</v>
      </c>
      <c r="O23" s="19">
        <v>5</v>
      </c>
      <c r="P23" s="19">
        <v>5</v>
      </c>
      <c r="Q23" s="19">
        <v>4</v>
      </c>
      <c r="R23" s="19">
        <v>3</v>
      </c>
      <c r="S23" s="19">
        <v>3</v>
      </c>
      <c r="T23" s="19">
        <v>4</v>
      </c>
      <c r="U23" s="19">
        <v>4</v>
      </c>
      <c r="V23" s="19">
        <v>3</v>
      </c>
      <c r="W23" s="19">
        <v>5</v>
      </c>
      <c r="X23" s="19">
        <v>3</v>
      </c>
      <c r="Y23" s="19">
        <v>4</v>
      </c>
      <c r="Z23" s="19">
        <v>4</v>
      </c>
      <c r="AA23" s="19">
        <v>4</v>
      </c>
      <c r="AB23" s="19">
        <v>4</v>
      </c>
      <c r="AC23" s="19">
        <v>3</v>
      </c>
      <c r="AD23" s="19">
        <v>4</v>
      </c>
    </row>
    <row r="24" spans="2:30">
      <c r="B24" s="49">
        <v>1110156</v>
      </c>
      <c r="C24" s="92">
        <f>'Optimization - ID'!$B$8+SUMPRODUCT('Optimization - ID'!$C$8:'Optimization - ID'!$T$8*M24:AD24)</f>
        <v>3.8044537520261037</v>
      </c>
      <c r="D24" s="75">
        <f>'Optimization - SC'!$B$8+SUMPRODUCT('Optimization - SC'!$C$8:'Optimization - SC'!$T$8*M24:AD24)</f>
        <v>5.3375401186252009</v>
      </c>
      <c r="E24" s="75">
        <f>'Optimization - US'!$B$8+SUMPRODUCT('Optimization - US'!$C$8:'Optimization - US'!$T$8*M24:AD24)</f>
        <v>5.2297193520382415</v>
      </c>
      <c r="F24" s="75">
        <f>'Optimization - PR'!$B$8+SUMPRODUCT('Optimization - PR'!$C$8:'Optimization - PR'!$T$8*M24:AD24)</f>
        <v>4.3590392729589453</v>
      </c>
      <c r="G24" s="75">
        <f>'Optimization - 28'!$B$8+SUMPRODUCT('Optimization - 28'!$C$8:'Optimization - 28'!$T$8*M24:AD24)</f>
        <v>3.2135230218776645</v>
      </c>
      <c r="H24" s="98">
        <v>4</v>
      </c>
      <c r="I24" s="19">
        <v>5</v>
      </c>
      <c r="J24" s="99">
        <v>5</v>
      </c>
      <c r="K24" s="19">
        <v>4</v>
      </c>
      <c r="L24" s="19">
        <v>3</v>
      </c>
      <c r="M24" s="58">
        <v>3</v>
      </c>
      <c r="N24" s="19">
        <v>3</v>
      </c>
      <c r="O24" s="19">
        <v>4</v>
      </c>
      <c r="P24" s="19">
        <v>5</v>
      </c>
      <c r="Q24" s="19">
        <v>5</v>
      </c>
      <c r="R24" s="19">
        <v>4</v>
      </c>
      <c r="S24" s="19">
        <v>1</v>
      </c>
      <c r="T24" s="19">
        <v>4</v>
      </c>
      <c r="U24" s="19">
        <v>5</v>
      </c>
      <c r="V24" s="19">
        <v>5</v>
      </c>
      <c r="W24" s="19">
        <v>5</v>
      </c>
      <c r="X24" s="19">
        <v>4</v>
      </c>
      <c r="Y24" s="19">
        <v>1</v>
      </c>
      <c r="Z24" s="19">
        <v>4</v>
      </c>
      <c r="AA24" s="19">
        <v>4</v>
      </c>
      <c r="AB24" s="19">
        <v>2</v>
      </c>
      <c r="AC24" s="19">
        <v>4</v>
      </c>
      <c r="AD24" s="19">
        <v>5</v>
      </c>
    </row>
    <row r="25" spans="2:30">
      <c r="B25" s="49">
        <v>1220185</v>
      </c>
      <c r="C25" s="92">
        <f>'Optimization - ID'!$B$8+SUMPRODUCT('Optimization - ID'!$C$8:'Optimization - ID'!$T$8*M25:AD25)</f>
        <v>4.172229075942286</v>
      </c>
      <c r="D25" s="75">
        <f>'Optimization - SC'!$B$8+SUMPRODUCT('Optimization - SC'!$C$8:'Optimization - SC'!$T$8*M25:AD25)</f>
        <v>3.0787815122683946</v>
      </c>
      <c r="E25" s="75">
        <f>'Optimization - US'!$B$8+SUMPRODUCT('Optimization - US'!$C$8:'Optimization - US'!$T$8*M25:AD25)</f>
        <v>3.6717576666633689</v>
      </c>
      <c r="F25" s="75">
        <f>'Optimization - PR'!$B$8+SUMPRODUCT('Optimization - PR'!$C$8:'Optimization - PR'!$T$8*M25:AD25)</f>
        <v>4.0881904126046757</v>
      </c>
      <c r="G25" s="75">
        <f>'Optimization - 28'!$B$8+SUMPRODUCT('Optimization - 28'!$C$8:'Optimization - 28'!$T$8*M25:AD25)</f>
        <v>2.7871656800381661</v>
      </c>
      <c r="H25" s="98">
        <v>4</v>
      </c>
      <c r="I25" s="19">
        <v>5</v>
      </c>
      <c r="J25" s="99">
        <v>4</v>
      </c>
      <c r="K25" s="19">
        <v>5</v>
      </c>
      <c r="L25" s="19">
        <v>3</v>
      </c>
      <c r="M25" s="58">
        <v>5</v>
      </c>
      <c r="N25" s="19">
        <v>3</v>
      </c>
      <c r="O25" s="19">
        <v>4</v>
      </c>
      <c r="P25" s="19">
        <v>4</v>
      </c>
      <c r="Q25" s="19">
        <v>4</v>
      </c>
      <c r="R25" s="19">
        <v>4</v>
      </c>
      <c r="S25" s="19">
        <v>3</v>
      </c>
      <c r="T25" s="19">
        <v>5</v>
      </c>
      <c r="U25" s="19">
        <v>4</v>
      </c>
      <c r="V25" s="19">
        <v>4</v>
      </c>
      <c r="W25" s="19">
        <v>5</v>
      </c>
      <c r="X25" s="19">
        <v>4</v>
      </c>
      <c r="Y25" s="19">
        <v>5</v>
      </c>
      <c r="Z25" s="19">
        <v>2</v>
      </c>
      <c r="AA25" s="19">
        <v>4</v>
      </c>
      <c r="AB25" s="19">
        <v>3</v>
      </c>
      <c r="AC25" s="19">
        <v>4</v>
      </c>
      <c r="AD25" s="19">
        <v>4</v>
      </c>
    </row>
    <row r="26" spans="2:30">
      <c r="B26" s="49">
        <v>248904</v>
      </c>
      <c r="C26" s="92">
        <f>'Optimization - ID'!$B$8+SUMPRODUCT('Optimization - ID'!$C$8:'Optimization - ID'!$T$8*M26:AD26)</f>
        <v>3.6297236736797038</v>
      </c>
      <c r="D26" s="75">
        <f>'Optimization - SC'!$B$8+SUMPRODUCT('Optimization - SC'!$C$8:'Optimization - SC'!$T$8*M26:AD26)</f>
        <v>3.1182688344146983</v>
      </c>
      <c r="E26" s="75">
        <f>'Optimization - US'!$B$8+SUMPRODUCT('Optimization - US'!$C$8:'Optimization - US'!$T$8*M26:AD26)</f>
        <v>3.6314871727375042</v>
      </c>
      <c r="F26" s="75">
        <f>'Optimization - PR'!$B$8+SUMPRODUCT('Optimization - PR'!$C$8:'Optimization - PR'!$T$8*M26:AD26)</f>
        <v>3.7781267748614962</v>
      </c>
      <c r="G26" s="75">
        <f>'Optimization - 28'!$B$8+SUMPRODUCT('Optimization - 28'!$C$8:'Optimization - 28'!$T$8*M26:AD26)</f>
        <v>3.5238812285456311</v>
      </c>
      <c r="H26" s="98">
        <v>4</v>
      </c>
      <c r="I26" s="19">
        <v>5</v>
      </c>
      <c r="J26" s="99">
        <v>4</v>
      </c>
      <c r="K26" s="19">
        <v>4</v>
      </c>
      <c r="L26" s="19">
        <v>3</v>
      </c>
      <c r="M26" s="58">
        <v>5</v>
      </c>
      <c r="N26" s="19">
        <v>3</v>
      </c>
      <c r="O26" s="19">
        <v>5</v>
      </c>
      <c r="P26" s="19">
        <v>4</v>
      </c>
      <c r="Q26" s="19">
        <v>4</v>
      </c>
      <c r="R26" s="19">
        <v>4</v>
      </c>
      <c r="S26" s="19">
        <v>2</v>
      </c>
      <c r="T26" s="19">
        <v>4</v>
      </c>
      <c r="U26" s="19">
        <v>5</v>
      </c>
      <c r="V26" s="19">
        <v>3</v>
      </c>
      <c r="W26" s="19">
        <v>4</v>
      </c>
      <c r="X26" s="19">
        <v>5</v>
      </c>
      <c r="Y26" s="19">
        <v>2</v>
      </c>
      <c r="Z26" s="19">
        <v>3</v>
      </c>
      <c r="AA26" s="19">
        <v>4</v>
      </c>
      <c r="AB26" s="19">
        <v>3</v>
      </c>
      <c r="AC26" s="19">
        <v>4</v>
      </c>
      <c r="AD26" s="19">
        <v>4</v>
      </c>
    </row>
    <row r="27" spans="2:30">
      <c r="B27" s="49">
        <v>2355625</v>
      </c>
      <c r="C27" s="92">
        <f>'Optimization - ID'!$B$8+SUMPRODUCT('Optimization - ID'!$C$8:'Optimization - ID'!$T$8*M27:AD27)</f>
        <v>3.8008782916011117</v>
      </c>
      <c r="D27" s="75">
        <f>'Optimization - SC'!$B$8+SUMPRODUCT('Optimization - SC'!$C$8:'Optimization - SC'!$T$8*M27:AD27)</f>
        <v>4.4545656707534373</v>
      </c>
      <c r="E27" s="75">
        <f>'Optimization - US'!$B$8+SUMPRODUCT('Optimization - US'!$C$8:'Optimization - US'!$T$8*M27:AD27)</f>
        <v>5.5109042020623047</v>
      </c>
      <c r="F27" s="75">
        <f>'Optimization - PR'!$B$8+SUMPRODUCT('Optimization - PR'!$C$8:'Optimization - PR'!$T$8*M27:AD27)</f>
        <v>4.1294638159375001</v>
      </c>
      <c r="G27" s="75">
        <f>'Optimization - 28'!$B$8+SUMPRODUCT('Optimization - 28'!$C$8:'Optimization - 28'!$T$8*M27:AD27)</f>
        <v>3.4267109793201023</v>
      </c>
      <c r="H27" s="98">
        <v>4</v>
      </c>
      <c r="I27" s="19">
        <v>4</v>
      </c>
      <c r="J27" s="99">
        <v>5</v>
      </c>
      <c r="K27" s="19">
        <v>4</v>
      </c>
      <c r="L27" s="19">
        <v>2</v>
      </c>
      <c r="M27" s="58">
        <v>3</v>
      </c>
      <c r="N27" s="19">
        <v>5</v>
      </c>
      <c r="O27" s="19">
        <v>4</v>
      </c>
      <c r="P27" s="19">
        <v>5</v>
      </c>
      <c r="Q27" s="19">
        <v>5</v>
      </c>
      <c r="R27" s="19">
        <v>4</v>
      </c>
      <c r="S27" s="19">
        <v>4</v>
      </c>
      <c r="T27" s="19">
        <v>4</v>
      </c>
      <c r="U27" s="19">
        <v>4</v>
      </c>
      <c r="V27" s="19">
        <v>5</v>
      </c>
      <c r="W27" s="19">
        <v>4</v>
      </c>
      <c r="X27" s="19">
        <v>4</v>
      </c>
      <c r="Y27" s="19">
        <v>2</v>
      </c>
      <c r="Z27" s="19">
        <v>5</v>
      </c>
      <c r="AA27" s="19">
        <v>4</v>
      </c>
      <c r="AB27" s="19">
        <v>3</v>
      </c>
      <c r="AC27" s="19">
        <v>3</v>
      </c>
      <c r="AD27" s="19">
        <v>4</v>
      </c>
    </row>
    <row r="28" spans="2:30">
      <c r="B28" s="49">
        <v>461110</v>
      </c>
      <c r="C28" s="92">
        <f>'Optimization - ID'!$B$8+SUMPRODUCT('Optimization - ID'!$C$8:'Optimization - ID'!$T$8*M28:AD28)</f>
        <v>4.1094492178032365</v>
      </c>
      <c r="D28" s="75">
        <f>'Optimization - SC'!$B$8+SUMPRODUCT('Optimization - SC'!$C$8:'Optimization - SC'!$T$8*M28:AD28)</f>
        <v>4.655389532081875</v>
      </c>
      <c r="E28" s="75">
        <f>'Optimization - US'!$B$8+SUMPRODUCT('Optimization - US'!$C$8:'Optimization - US'!$T$8*M28:AD28)</f>
        <v>4.8257074285693662</v>
      </c>
      <c r="F28" s="75">
        <f>'Optimization - PR'!$B$8+SUMPRODUCT('Optimization - PR'!$C$8:'Optimization - PR'!$T$8*M28:AD28)</f>
        <v>4.1658035154790705</v>
      </c>
      <c r="G28" s="75">
        <f>'Optimization - 28'!$B$8+SUMPRODUCT('Optimization - 28'!$C$8:'Optimization - 28'!$T$8*M28:AD28)</f>
        <v>3.5153377722043748</v>
      </c>
      <c r="H28" s="98">
        <v>4</v>
      </c>
      <c r="I28" s="19">
        <v>5</v>
      </c>
      <c r="J28" s="99">
        <v>5</v>
      </c>
      <c r="K28" s="19">
        <v>5</v>
      </c>
      <c r="L28" s="19">
        <v>2</v>
      </c>
      <c r="M28" s="58">
        <v>4</v>
      </c>
      <c r="N28" s="19">
        <v>5</v>
      </c>
      <c r="O28" s="19">
        <v>4</v>
      </c>
      <c r="P28" s="19">
        <v>5</v>
      </c>
      <c r="Q28" s="19">
        <v>5</v>
      </c>
      <c r="R28" s="19">
        <v>4</v>
      </c>
      <c r="S28" s="19">
        <v>1</v>
      </c>
      <c r="T28" s="19">
        <v>4</v>
      </c>
      <c r="U28" s="19">
        <v>5</v>
      </c>
      <c r="V28" s="19">
        <v>5</v>
      </c>
      <c r="W28" s="19">
        <v>4</v>
      </c>
      <c r="X28" s="19">
        <v>5</v>
      </c>
      <c r="Y28" s="19">
        <v>2</v>
      </c>
      <c r="Z28" s="19">
        <v>3</v>
      </c>
      <c r="AA28" s="19">
        <v>4</v>
      </c>
      <c r="AB28" s="19">
        <v>4</v>
      </c>
      <c r="AC28" s="19">
        <v>4</v>
      </c>
      <c r="AD28" s="19">
        <v>5</v>
      </c>
    </row>
    <row r="29" spans="2:30">
      <c r="B29" s="49">
        <v>917571</v>
      </c>
      <c r="C29" s="92">
        <f>'Optimization - ID'!$B$8+SUMPRODUCT('Optimization - ID'!$C$8:'Optimization - ID'!$T$8*M29:AD29)</f>
        <v>3.8789032156069618</v>
      </c>
      <c r="D29" s="75">
        <f>'Optimization - SC'!$B$8+SUMPRODUCT('Optimization - SC'!$C$8:'Optimization - SC'!$T$8*M29:AD29)</f>
        <v>4.1218927860410215</v>
      </c>
      <c r="E29" s="75">
        <f>'Optimization - US'!$B$8+SUMPRODUCT('Optimization - US'!$C$8:'Optimization - US'!$T$8*M29:AD29)</f>
        <v>4.7878547733651526</v>
      </c>
      <c r="F29" s="75">
        <f>'Optimization - PR'!$B$8+SUMPRODUCT('Optimization - PR'!$C$8:'Optimization - PR'!$T$8*M29:AD29)</f>
        <v>4.5884391947804968</v>
      </c>
      <c r="G29" s="75">
        <f>'Optimization - 28'!$B$8+SUMPRODUCT('Optimization - 28'!$C$8:'Optimization - 28'!$T$8*M29:AD29)</f>
        <v>2.7287962327890671</v>
      </c>
      <c r="H29" s="98">
        <v>3</v>
      </c>
      <c r="I29" s="19">
        <v>4</v>
      </c>
      <c r="J29" s="99">
        <v>5</v>
      </c>
      <c r="K29" s="19">
        <v>2</v>
      </c>
      <c r="L29" s="19">
        <v>3</v>
      </c>
      <c r="M29" s="58">
        <v>4</v>
      </c>
      <c r="N29" s="19">
        <v>4</v>
      </c>
      <c r="O29" s="19">
        <v>5</v>
      </c>
      <c r="P29" s="19">
        <v>5</v>
      </c>
      <c r="Q29" s="19">
        <v>5</v>
      </c>
      <c r="R29" s="19">
        <v>2</v>
      </c>
      <c r="S29" s="19">
        <v>3</v>
      </c>
      <c r="T29" s="19">
        <v>4</v>
      </c>
      <c r="U29" s="19">
        <v>5</v>
      </c>
      <c r="V29" s="19">
        <v>4</v>
      </c>
      <c r="W29" s="19">
        <v>4</v>
      </c>
      <c r="X29" s="19">
        <v>5</v>
      </c>
      <c r="Y29" s="19">
        <v>3</v>
      </c>
      <c r="Z29" s="19">
        <v>1</v>
      </c>
      <c r="AA29" s="19">
        <v>5</v>
      </c>
      <c r="AB29" s="19">
        <v>4</v>
      </c>
      <c r="AC29" s="19">
        <v>3</v>
      </c>
      <c r="AD29" s="19">
        <v>4</v>
      </c>
    </row>
    <row r="30" spans="2:30">
      <c r="B30" s="49">
        <v>1787323</v>
      </c>
      <c r="C30" s="92">
        <f>'Optimization - ID'!$B$8+SUMPRODUCT('Optimization - ID'!$C$8:'Optimization - ID'!$T$8*M30:AD30)</f>
        <v>4.1622208822991942</v>
      </c>
      <c r="D30" s="75">
        <f>'Optimization - SC'!$B$8+SUMPRODUCT('Optimization - SC'!$C$8:'Optimization - SC'!$T$8*M30:AD30)</f>
        <v>2.5423404391149158</v>
      </c>
      <c r="E30" s="75">
        <f>'Optimization - US'!$B$8+SUMPRODUCT('Optimization - US'!$C$8:'Optimization - US'!$T$8*M30:AD30)</f>
        <v>4.3903587166347613</v>
      </c>
      <c r="F30" s="75">
        <f>'Optimization - PR'!$B$8+SUMPRODUCT('Optimization - PR'!$C$8:'Optimization - PR'!$T$8*M30:AD30)</f>
        <v>4.3358318309405988</v>
      </c>
      <c r="G30" s="75">
        <f>'Optimization - 28'!$B$8+SUMPRODUCT('Optimization - 28'!$C$8:'Optimization - 28'!$T$8*M30:AD30)</f>
        <v>2.6869717957924824</v>
      </c>
      <c r="H30" s="98">
        <v>4</v>
      </c>
      <c r="I30" s="19">
        <v>5</v>
      </c>
      <c r="J30" s="99">
        <v>5</v>
      </c>
      <c r="K30" s="19">
        <v>5</v>
      </c>
      <c r="L30" s="19">
        <v>3</v>
      </c>
      <c r="M30" s="58">
        <v>4</v>
      </c>
      <c r="N30" s="19">
        <v>4</v>
      </c>
      <c r="O30" s="19">
        <v>5</v>
      </c>
      <c r="P30" s="19">
        <v>5</v>
      </c>
      <c r="Q30" s="19">
        <v>4</v>
      </c>
      <c r="R30" s="19">
        <v>5</v>
      </c>
      <c r="S30" s="19">
        <v>4</v>
      </c>
      <c r="T30" s="19">
        <v>5</v>
      </c>
      <c r="U30" s="19">
        <v>5</v>
      </c>
      <c r="V30" s="19">
        <v>5</v>
      </c>
      <c r="W30" s="19">
        <v>5</v>
      </c>
      <c r="X30" s="19">
        <v>5</v>
      </c>
      <c r="Y30" s="19">
        <v>4</v>
      </c>
      <c r="Z30" s="19">
        <v>2</v>
      </c>
      <c r="AA30" s="19">
        <v>4</v>
      </c>
      <c r="AB30" s="19">
        <v>4</v>
      </c>
      <c r="AC30" s="19">
        <v>4</v>
      </c>
      <c r="AD30" s="19">
        <v>4</v>
      </c>
    </row>
    <row r="31" spans="2:30">
      <c r="B31" s="49">
        <v>1875533</v>
      </c>
      <c r="C31" s="92">
        <f>'Optimization - ID'!$B$8+SUMPRODUCT('Optimization - ID'!$C$8:'Optimization - ID'!$T$8*M31:AD31)</f>
        <v>4.548017266307526</v>
      </c>
      <c r="D31" s="75">
        <f>'Optimization - SC'!$B$8+SUMPRODUCT('Optimization - SC'!$C$8:'Optimization - SC'!$T$8*M31:AD31)</f>
        <v>3.5908139581442202</v>
      </c>
      <c r="E31" s="75">
        <f>'Optimization - US'!$B$8+SUMPRODUCT('Optimization - US'!$C$8:'Optimization - US'!$T$8*M31:AD31)</f>
        <v>4.5164752756172906</v>
      </c>
      <c r="F31" s="75">
        <f>'Optimization - PR'!$B$8+SUMPRODUCT('Optimization - PR'!$C$8:'Optimization - PR'!$T$8*M31:AD31)</f>
        <v>4.2824114565967024</v>
      </c>
      <c r="G31" s="75">
        <f>'Optimization - 28'!$B$8+SUMPRODUCT('Optimization - 28'!$C$8:'Optimization - 28'!$T$8*M31:AD31)</f>
        <v>3.4787752879009846</v>
      </c>
      <c r="H31" s="98">
        <v>5</v>
      </c>
      <c r="I31" s="19">
        <v>3</v>
      </c>
      <c r="J31" s="99">
        <v>5</v>
      </c>
      <c r="K31" s="19">
        <v>5</v>
      </c>
      <c r="L31" s="19">
        <v>4</v>
      </c>
      <c r="M31" s="58">
        <v>5</v>
      </c>
      <c r="N31" s="19">
        <v>4</v>
      </c>
      <c r="O31" s="19">
        <v>5</v>
      </c>
      <c r="P31" s="19">
        <v>5</v>
      </c>
      <c r="Q31" s="19">
        <v>5</v>
      </c>
      <c r="R31" s="19">
        <v>4</v>
      </c>
      <c r="S31" s="19">
        <v>3</v>
      </c>
      <c r="T31" s="19">
        <v>5</v>
      </c>
      <c r="U31" s="19">
        <v>5</v>
      </c>
      <c r="V31" s="19">
        <v>4</v>
      </c>
      <c r="W31" s="19">
        <v>5</v>
      </c>
      <c r="X31" s="19">
        <v>5</v>
      </c>
      <c r="Y31" s="19">
        <v>3</v>
      </c>
      <c r="Z31" s="19">
        <v>2</v>
      </c>
      <c r="AA31" s="19">
        <v>5</v>
      </c>
      <c r="AB31" s="19">
        <v>5</v>
      </c>
      <c r="AC31" s="19">
        <v>3</v>
      </c>
      <c r="AD31" s="19">
        <v>4</v>
      </c>
    </row>
    <row r="32" spans="2:30">
      <c r="B32" s="49">
        <v>2021377</v>
      </c>
      <c r="C32" s="93">
        <f>'Optimization - ID'!$B$8+SUMPRODUCT('Optimization - ID'!$C$8:'Optimization - ID'!$T$8*M32:AD32)</f>
        <v>3.6597657327093169</v>
      </c>
      <c r="D32" s="94">
        <f>'Optimization - SC'!$B$8+SUMPRODUCT('Optimization - SC'!$C$8:'Optimization - SC'!$T$8*M32:AD32)</f>
        <v>4.0765086316709898</v>
      </c>
      <c r="E32" s="94">
        <f>'Optimization - US'!$B$8+SUMPRODUCT('Optimization - US'!$C$8:'Optimization - US'!$T$8*M32:AD32)</f>
        <v>4.1400318881582523</v>
      </c>
      <c r="F32" s="75">
        <f>'Optimization - PR'!$B$8+SUMPRODUCT('Optimization - PR'!$C$8:'Optimization - PR'!$T$8*M32:AD32)</f>
        <v>4.2028976606473805</v>
      </c>
      <c r="G32" s="75">
        <f>'Optimization - 28'!$B$8+SUMPRODUCT('Optimization - 28'!$C$8:'Optimization - 28'!$T$8*M32:AD32)</f>
        <v>1.8777427541385554</v>
      </c>
      <c r="H32" s="100">
        <v>4</v>
      </c>
      <c r="I32" s="101">
        <v>3</v>
      </c>
      <c r="J32" s="102">
        <v>3</v>
      </c>
      <c r="K32" s="19">
        <v>4</v>
      </c>
      <c r="L32" s="19">
        <v>2</v>
      </c>
      <c r="M32" s="58">
        <v>3</v>
      </c>
      <c r="N32" s="19">
        <v>3</v>
      </c>
      <c r="O32" s="19">
        <v>4</v>
      </c>
      <c r="P32" s="19">
        <v>4</v>
      </c>
      <c r="Q32" s="19">
        <v>4</v>
      </c>
      <c r="R32" s="19">
        <v>3</v>
      </c>
      <c r="S32" s="19">
        <v>4</v>
      </c>
      <c r="T32" s="19">
        <v>3</v>
      </c>
      <c r="U32" s="19">
        <v>4</v>
      </c>
      <c r="V32" s="19">
        <v>3</v>
      </c>
      <c r="W32" s="19">
        <v>4</v>
      </c>
      <c r="X32" s="19">
        <v>5</v>
      </c>
      <c r="Y32" s="19">
        <v>2</v>
      </c>
      <c r="Z32" s="19">
        <v>2</v>
      </c>
      <c r="AA32" s="19">
        <v>3</v>
      </c>
      <c r="AB32" s="19">
        <v>5</v>
      </c>
      <c r="AC32" s="19">
        <v>2</v>
      </c>
      <c r="AD32" s="19">
        <v>4</v>
      </c>
    </row>
    <row r="34" spans="2:19" ht="15.75" thickBot="1"/>
    <row r="35" spans="2:19">
      <c r="B35" s="49">
        <v>1066481</v>
      </c>
      <c r="C35" s="109">
        <f>RANK(C3, $C3:$G3)</f>
        <v>5</v>
      </c>
      <c r="D35" s="110">
        <f t="shared" ref="D35:G35" si="0">RANK(D3, $C3:$G3)</f>
        <v>3</v>
      </c>
      <c r="E35" s="110">
        <f t="shared" si="0"/>
        <v>1</v>
      </c>
      <c r="F35" s="110">
        <f t="shared" si="0"/>
        <v>2</v>
      </c>
      <c r="G35" s="111">
        <f t="shared" si="0"/>
        <v>4</v>
      </c>
      <c r="H35" s="96">
        <f>RANK(H3, $H3:$L3)</f>
        <v>4</v>
      </c>
      <c r="I35" s="95">
        <f t="shared" ref="I35:L35" si="1">RANK(I3, $H3:$L3)</f>
        <v>1</v>
      </c>
      <c r="J35" s="95">
        <f t="shared" si="1"/>
        <v>1</v>
      </c>
      <c r="K35" s="95">
        <f t="shared" si="1"/>
        <v>1</v>
      </c>
      <c r="L35" s="95">
        <f t="shared" si="1"/>
        <v>5</v>
      </c>
      <c r="N35">
        <f>C35-H35</f>
        <v>1</v>
      </c>
      <c r="O35">
        <f>D35-I35</f>
        <v>2</v>
      </c>
      <c r="P35">
        <f>E35-J35</f>
        <v>0</v>
      </c>
      <c r="Q35">
        <f t="shared" ref="Q35:R35" si="2">F35-K35</f>
        <v>1</v>
      </c>
      <c r="R35">
        <f t="shared" si="2"/>
        <v>-1</v>
      </c>
      <c r="S35" s="117">
        <f>STDEV(N35:R35)</f>
        <v>1.1401754250991381</v>
      </c>
    </row>
    <row r="36" spans="2:19">
      <c r="B36" s="49">
        <v>895443</v>
      </c>
      <c r="C36" s="112">
        <f t="shared" ref="C36:G36" si="3">RANK(C4, $C4:$G4)</f>
        <v>2</v>
      </c>
      <c r="D36" s="95">
        <f t="shared" si="3"/>
        <v>5</v>
      </c>
      <c r="E36" s="95">
        <f t="shared" si="3"/>
        <v>1</v>
      </c>
      <c r="F36" s="95">
        <f t="shared" si="3"/>
        <v>3</v>
      </c>
      <c r="G36" s="113">
        <f t="shared" si="3"/>
        <v>4</v>
      </c>
      <c r="H36" s="96">
        <f t="shared" ref="H36:L36" si="4">RANK(H4, $H4:$L4)</f>
        <v>1</v>
      </c>
      <c r="I36" s="95">
        <f t="shared" si="4"/>
        <v>1</v>
      </c>
      <c r="J36" s="95">
        <f t="shared" si="4"/>
        <v>4</v>
      </c>
      <c r="K36" s="95">
        <f t="shared" si="4"/>
        <v>1</v>
      </c>
      <c r="L36" s="95">
        <f t="shared" si="4"/>
        <v>5</v>
      </c>
      <c r="N36">
        <f t="shared" ref="N36:N64" si="5">C36-H36</f>
        <v>1</v>
      </c>
      <c r="O36">
        <f t="shared" ref="O36:O64" si="6">D36-I36</f>
        <v>4</v>
      </c>
      <c r="P36">
        <f t="shared" ref="P36:P64" si="7">E36-J36</f>
        <v>-3</v>
      </c>
      <c r="Q36">
        <f t="shared" ref="Q36:Q64" si="8">F36-K36</f>
        <v>2</v>
      </c>
      <c r="R36">
        <f t="shared" ref="R36:R64" si="9">G36-L36</f>
        <v>-1</v>
      </c>
      <c r="S36" s="117">
        <f t="shared" ref="S36:S64" si="10">STDEV(N36:R36)</f>
        <v>2.7018512172212592</v>
      </c>
    </row>
    <row r="37" spans="2:19">
      <c r="B37" s="49">
        <v>1817718</v>
      </c>
      <c r="C37" s="112">
        <f t="shared" ref="C37:G37" si="11">RANK(C5, $C5:$G5)</f>
        <v>1</v>
      </c>
      <c r="D37" s="95">
        <f t="shared" si="11"/>
        <v>2</v>
      </c>
      <c r="E37" s="95">
        <f t="shared" si="11"/>
        <v>4</v>
      </c>
      <c r="F37" s="95">
        <f t="shared" si="11"/>
        <v>3</v>
      </c>
      <c r="G37" s="113">
        <f t="shared" si="11"/>
        <v>5</v>
      </c>
      <c r="H37" s="96">
        <f t="shared" ref="H37:L37" si="12">RANK(H5, $H5:$L5)</f>
        <v>1</v>
      </c>
      <c r="I37" s="95">
        <f t="shared" si="12"/>
        <v>1</v>
      </c>
      <c r="J37" s="95">
        <f t="shared" si="12"/>
        <v>1</v>
      </c>
      <c r="K37" s="95">
        <f t="shared" si="12"/>
        <v>1</v>
      </c>
      <c r="L37" s="95">
        <f t="shared" si="12"/>
        <v>5</v>
      </c>
      <c r="N37">
        <f t="shared" si="5"/>
        <v>0</v>
      </c>
      <c r="O37">
        <f t="shared" si="6"/>
        <v>1</v>
      </c>
      <c r="P37">
        <f t="shared" si="7"/>
        <v>3</v>
      </c>
      <c r="Q37">
        <f t="shared" si="8"/>
        <v>2</v>
      </c>
      <c r="R37">
        <f t="shared" si="9"/>
        <v>0</v>
      </c>
      <c r="S37" s="117">
        <f t="shared" si="10"/>
        <v>1.3038404810405297</v>
      </c>
    </row>
    <row r="38" spans="2:19">
      <c r="B38" s="49">
        <v>110938</v>
      </c>
      <c r="C38" s="112">
        <f t="shared" ref="C38:G38" si="13">RANK(C6, $C6:$G6)</f>
        <v>2</v>
      </c>
      <c r="D38" s="95">
        <f t="shared" si="13"/>
        <v>3</v>
      </c>
      <c r="E38" s="95">
        <f t="shared" si="13"/>
        <v>1</v>
      </c>
      <c r="F38" s="95">
        <f t="shared" si="13"/>
        <v>4</v>
      </c>
      <c r="G38" s="113">
        <f t="shared" si="13"/>
        <v>5</v>
      </c>
      <c r="H38" s="96">
        <f t="shared" ref="H38:L38" si="14">RANK(H6, $H6:$L6)</f>
        <v>1</v>
      </c>
      <c r="I38" s="95">
        <f t="shared" si="14"/>
        <v>4</v>
      </c>
      <c r="J38" s="95">
        <f t="shared" si="14"/>
        <v>1</v>
      </c>
      <c r="K38" s="95">
        <f t="shared" si="14"/>
        <v>1</v>
      </c>
      <c r="L38" s="95">
        <f t="shared" si="14"/>
        <v>4</v>
      </c>
      <c r="N38">
        <f t="shared" si="5"/>
        <v>1</v>
      </c>
      <c r="O38">
        <f t="shared" si="6"/>
        <v>-1</v>
      </c>
      <c r="P38">
        <f t="shared" si="7"/>
        <v>0</v>
      </c>
      <c r="Q38">
        <f t="shared" si="8"/>
        <v>3</v>
      </c>
      <c r="R38">
        <f t="shared" si="9"/>
        <v>1</v>
      </c>
      <c r="S38" s="117">
        <f t="shared" si="10"/>
        <v>1.4832396974191326</v>
      </c>
    </row>
    <row r="39" spans="2:19">
      <c r="B39" s="49">
        <v>305344</v>
      </c>
      <c r="C39" s="112">
        <f t="shared" ref="C39:G39" si="15">RANK(C7, $C7:$G7)</f>
        <v>2</v>
      </c>
      <c r="D39" s="95">
        <f t="shared" si="15"/>
        <v>5</v>
      </c>
      <c r="E39" s="95">
        <f t="shared" si="15"/>
        <v>4</v>
      </c>
      <c r="F39" s="95">
        <f t="shared" si="15"/>
        <v>1</v>
      </c>
      <c r="G39" s="113">
        <f t="shared" si="15"/>
        <v>3</v>
      </c>
      <c r="H39" s="96">
        <f t="shared" ref="H39:L39" si="16">RANK(H7, $H7:$L7)</f>
        <v>1</v>
      </c>
      <c r="I39" s="95">
        <f t="shared" si="16"/>
        <v>3</v>
      </c>
      <c r="J39" s="95">
        <f t="shared" si="16"/>
        <v>3</v>
      </c>
      <c r="K39" s="95">
        <f t="shared" si="16"/>
        <v>3</v>
      </c>
      <c r="L39" s="95">
        <f t="shared" si="16"/>
        <v>2</v>
      </c>
      <c r="N39">
        <f t="shared" si="5"/>
        <v>1</v>
      </c>
      <c r="O39">
        <f t="shared" si="6"/>
        <v>2</v>
      </c>
      <c r="P39">
        <f t="shared" si="7"/>
        <v>1</v>
      </c>
      <c r="Q39">
        <f t="shared" si="8"/>
        <v>-2</v>
      </c>
      <c r="R39">
        <f t="shared" si="9"/>
        <v>1</v>
      </c>
      <c r="S39" s="117">
        <f t="shared" si="10"/>
        <v>1.51657508881031</v>
      </c>
    </row>
    <row r="40" spans="2:19">
      <c r="B40" s="49">
        <v>1887657</v>
      </c>
      <c r="C40" s="112">
        <f t="shared" ref="C40:G40" si="17">RANK(C8, $C8:$G8)</f>
        <v>2</v>
      </c>
      <c r="D40" s="95">
        <f t="shared" si="17"/>
        <v>5</v>
      </c>
      <c r="E40" s="95">
        <f t="shared" si="17"/>
        <v>1</v>
      </c>
      <c r="F40" s="95">
        <f t="shared" si="17"/>
        <v>3</v>
      </c>
      <c r="G40" s="113">
        <f t="shared" si="17"/>
        <v>4</v>
      </c>
      <c r="H40" s="96">
        <f t="shared" ref="H40:L40" si="18">RANK(H8, $H8:$L8)</f>
        <v>3</v>
      </c>
      <c r="I40" s="95">
        <f t="shared" si="18"/>
        <v>5</v>
      </c>
      <c r="J40" s="95">
        <f t="shared" si="18"/>
        <v>1</v>
      </c>
      <c r="K40" s="95">
        <f t="shared" si="18"/>
        <v>1</v>
      </c>
      <c r="L40" s="95">
        <f t="shared" si="18"/>
        <v>4</v>
      </c>
      <c r="N40">
        <f t="shared" si="5"/>
        <v>-1</v>
      </c>
      <c r="O40">
        <f t="shared" si="6"/>
        <v>0</v>
      </c>
      <c r="P40">
        <f t="shared" si="7"/>
        <v>0</v>
      </c>
      <c r="Q40">
        <f t="shared" si="8"/>
        <v>2</v>
      </c>
      <c r="R40">
        <f t="shared" si="9"/>
        <v>0</v>
      </c>
      <c r="S40" s="117">
        <f t="shared" si="10"/>
        <v>1.0954451150103321</v>
      </c>
    </row>
    <row r="41" spans="2:19">
      <c r="B41" s="49">
        <v>379411</v>
      </c>
      <c r="C41" s="112">
        <f t="shared" ref="C41:G41" si="19">RANK(C9, $C9:$G9)</f>
        <v>1</v>
      </c>
      <c r="D41" s="95">
        <f t="shared" si="19"/>
        <v>5</v>
      </c>
      <c r="E41" s="95">
        <f t="shared" si="19"/>
        <v>3</v>
      </c>
      <c r="F41" s="95">
        <f t="shared" si="19"/>
        <v>2</v>
      </c>
      <c r="G41" s="113">
        <f t="shared" si="19"/>
        <v>4</v>
      </c>
      <c r="H41" s="96">
        <f t="shared" ref="H41:L41" si="20">RANK(H9, $H9:$L9)</f>
        <v>3</v>
      </c>
      <c r="I41" s="95">
        <f t="shared" si="20"/>
        <v>5</v>
      </c>
      <c r="J41" s="95">
        <f t="shared" si="20"/>
        <v>1</v>
      </c>
      <c r="K41" s="95">
        <f t="shared" si="20"/>
        <v>1</v>
      </c>
      <c r="L41" s="95">
        <f t="shared" si="20"/>
        <v>4</v>
      </c>
      <c r="N41">
        <f t="shared" si="5"/>
        <v>-2</v>
      </c>
      <c r="O41">
        <f t="shared" si="6"/>
        <v>0</v>
      </c>
      <c r="P41">
        <f t="shared" si="7"/>
        <v>2</v>
      </c>
      <c r="Q41">
        <f t="shared" si="8"/>
        <v>1</v>
      </c>
      <c r="R41">
        <f t="shared" si="9"/>
        <v>0</v>
      </c>
      <c r="S41" s="117">
        <f t="shared" si="10"/>
        <v>1.4832396974191326</v>
      </c>
    </row>
    <row r="42" spans="2:19">
      <c r="B42" s="49">
        <v>862596</v>
      </c>
      <c r="C42" s="112">
        <f t="shared" ref="C42:G42" si="21">RANK(C10, $C10:$G10)</f>
        <v>1</v>
      </c>
      <c r="D42" s="95">
        <f t="shared" si="21"/>
        <v>3</v>
      </c>
      <c r="E42" s="95">
        <f t="shared" si="21"/>
        <v>4</v>
      </c>
      <c r="F42" s="95">
        <f t="shared" si="21"/>
        <v>2</v>
      </c>
      <c r="G42" s="113">
        <f t="shared" si="21"/>
        <v>5</v>
      </c>
      <c r="H42" s="96">
        <f t="shared" ref="H42:L42" si="22">RANK(H10, $H10:$L10)</f>
        <v>1</v>
      </c>
      <c r="I42" s="95">
        <f t="shared" si="22"/>
        <v>2</v>
      </c>
      <c r="J42" s="95">
        <f t="shared" si="22"/>
        <v>4</v>
      </c>
      <c r="K42" s="95">
        <f t="shared" si="22"/>
        <v>2</v>
      </c>
      <c r="L42" s="95">
        <f t="shared" si="22"/>
        <v>5</v>
      </c>
      <c r="N42">
        <f t="shared" si="5"/>
        <v>0</v>
      </c>
      <c r="O42">
        <f t="shared" si="6"/>
        <v>1</v>
      </c>
      <c r="P42">
        <f t="shared" si="7"/>
        <v>0</v>
      </c>
      <c r="Q42">
        <f t="shared" si="8"/>
        <v>0</v>
      </c>
      <c r="R42">
        <f t="shared" si="9"/>
        <v>0</v>
      </c>
      <c r="S42" s="117">
        <f t="shared" si="10"/>
        <v>0.44721359549995793</v>
      </c>
    </row>
    <row r="43" spans="2:19">
      <c r="B43" s="49">
        <v>2513621</v>
      </c>
      <c r="C43" s="112">
        <f t="shared" ref="C43:G43" si="23">RANK(C11, $C11:$G11)</f>
        <v>5</v>
      </c>
      <c r="D43" s="95">
        <f t="shared" si="23"/>
        <v>3</v>
      </c>
      <c r="E43" s="95">
        <f t="shared" si="23"/>
        <v>1</v>
      </c>
      <c r="F43" s="95">
        <f t="shared" si="23"/>
        <v>2</v>
      </c>
      <c r="G43" s="113">
        <f t="shared" si="23"/>
        <v>4</v>
      </c>
      <c r="H43" s="96">
        <f t="shared" ref="H43:L43" si="24">RANK(H11, $H11:$L11)</f>
        <v>5</v>
      </c>
      <c r="I43" s="95">
        <f t="shared" si="24"/>
        <v>1</v>
      </c>
      <c r="J43" s="95">
        <f t="shared" si="24"/>
        <v>1</v>
      </c>
      <c r="K43" s="95">
        <f t="shared" si="24"/>
        <v>3</v>
      </c>
      <c r="L43" s="95">
        <f t="shared" si="24"/>
        <v>3</v>
      </c>
      <c r="N43">
        <f t="shared" si="5"/>
        <v>0</v>
      </c>
      <c r="O43">
        <f t="shared" si="6"/>
        <v>2</v>
      </c>
      <c r="P43">
        <f t="shared" si="7"/>
        <v>0</v>
      </c>
      <c r="Q43">
        <f t="shared" si="8"/>
        <v>-1</v>
      </c>
      <c r="R43">
        <f t="shared" si="9"/>
        <v>1</v>
      </c>
      <c r="S43" s="117">
        <f t="shared" si="10"/>
        <v>1.1401754250991381</v>
      </c>
    </row>
    <row r="44" spans="2:19">
      <c r="B44" s="49">
        <v>844049</v>
      </c>
      <c r="C44" s="112">
        <f t="shared" ref="C44:G44" si="25">RANK(C12, $C12:$G12)</f>
        <v>1</v>
      </c>
      <c r="D44" s="95">
        <f t="shared" si="25"/>
        <v>2</v>
      </c>
      <c r="E44" s="95">
        <f t="shared" si="25"/>
        <v>4</v>
      </c>
      <c r="F44" s="95">
        <f t="shared" si="25"/>
        <v>3</v>
      </c>
      <c r="G44" s="113">
        <f t="shared" si="25"/>
        <v>5</v>
      </c>
      <c r="H44" s="96">
        <f t="shared" ref="H44:L44" si="26">RANK(H12, $H12:$L12)</f>
        <v>1</v>
      </c>
      <c r="I44" s="95">
        <f t="shared" si="26"/>
        <v>4</v>
      </c>
      <c r="J44" s="95">
        <f t="shared" si="26"/>
        <v>1</v>
      </c>
      <c r="K44" s="95">
        <f t="shared" si="26"/>
        <v>1</v>
      </c>
      <c r="L44" s="95">
        <f t="shared" si="26"/>
        <v>5</v>
      </c>
      <c r="N44">
        <f t="shared" si="5"/>
        <v>0</v>
      </c>
      <c r="O44">
        <f t="shared" si="6"/>
        <v>-2</v>
      </c>
      <c r="P44">
        <f t="shared" si="7"/>
        <v>3</v>
      </c>
      <c r="Q44">
        <f t="shared" si="8"/>
        <v>2</v>
      </c>
      <c r="R44">
        <f t="shared" si="9"/>
        <v>0</v>
      </c>
      <c r="S44" s="117">
        <f t="shared" si="10"/>
        <v>1.9493588689617927</v>
      </c>
    </row>
    <row r="45" spans="2:19">
      <c r="B45" s="49">
        <v>1981464</v>
      </c>
      <c r="C45" s="112">
        <f t="shared" ref="C45:G45" si="27">RANK(C13, $C13:$G13)</f>
        <v>4</v>
      </c>
      <c r="D45" s="95">
        <f t="shared" si="27"/>
        <v>2</v>
      </c>
      <c r="E45" s="95">
        <f t="shared" si="27"/>
        <v>3</v>
      </c>
      <c r="F45" s="95">
        <f t="shared" si="27"/>
        <v>1</v>
      </c>
      <c r="G45" s="113">
        <f t="shared" si="27"/>
        <v>5</v>
      </c>
      <c r="H45" s="96">
        <f t="shared" ref="H45:L45" si="28">RANK(H13, $H13:$L13)</f>
        <v>3</v>
      </c>
      <c r="I45" s="95">
        <f t="shared" si="28"/>
        <v>1</v>
      </c>
      <c r="J45" s="95">
        <f t="shared" si="28"/>
        <v>3</v>
      </c>
      <c r="K45" s="95">
        <f t="shared" si="28"/>
        <v>1</v>
      </c>
      <c r="L45" s="95">
        <f t="shared" si="28"/>
        <v>5</v>
      </c>
      <c r="N45">
        <f t="shared" si="5"/>
        <v>1</v>
      </c>
      <c r="O45">
        <f t="shared" si="6"/>
        <v>1</v>
      </c>
      <c r="P45">
        <f t="shared" si="7"/>
        <v>0</v>
      </c>
      <c r="Q45">
        <f t="shared" si="8"/>
        <v>0</v>
      </c>
      <c r="R45">
        <f t="shared" si="9"/>
        <v>0</v>
      </c>
      <c r="S45" s="117">
        <f t="shared" si="10"/>
        <v>0.54772255750516607</v>
      </c>
    </row>
    <row r="46" spans="2:19">
      <c r="B46" s="49">
        <v>1511683</v>
      </c>
      <c r="C46" s="112">
        <f t="shared" ref="C46:G46" si="29">RANK(C14, $C14:$G14)</f>
        <v>5</v>
      </c>
      <c r="D46" s="95">
        <f t="shared" si="29"/>
        <v>3</v>
      </c>
      <c r="E46" s="95">
        <f t="shared" si="29"/>
        <v>1</v>
      </c>
      <c r="F46" s="95">
        <f t="shared" si="29"/>
        <v>2</v>
      </c>
      <c r="G46" s="113">
        <f t="shared" si="29"/>
        <v>4</v>
      </c>
      <c r="H46" s="96">
        <f t="shared" ref="H46:L46" si="30">RANK(H14, $H14:$L14)</f>
        <v>1</v>
      </c>
      <c r="I46" s="95">
        <f t="shared" si="30"/>
        <v>1</v>
      </c>
      <c r="J46" s="95">
        <f t="shared" si="30"/>
        <v>1</v>
      </c>
      <c r="K46" s="95">
        <f t="shared" si="30"/>
        <v>1</v>
      </c>
      <c r="L46" s="95">
        <f t="shared" si="30"/>
        <v>1</v>
      </c>
      <c r="N46">
        <f t="shared" si="5"/>
        <v>4</v>
      </c>
      <c r="O46">
        <f t="shared" si="6"/>
        <v>2</v>
      </c>
      <c r="P46">
        <f t="shared" si="7"/>
        <v>0</v>
      </c>
      <c r="Q46">
        <f t="shared" si="8"/>
        <v>1</v>
      </c>
      <c r="R46">
        <f t="shared" si="9"/>
        <v>3</v>
      </c>
      <c r="S46" s="117">
        <f t="shared" si="10"/>
        <v>1.5811388300841898</v>
      </c>
    </row>
    <row r="47" spans="2:19">
      <c r="B47" s="49">
        <v>1863499</v>
      </c>
      <c r="C47" s="112">
        <f t="shared" ref="C47:G47" si="31">RANK(C15, $C15:$G15)</f>
        <v>4</v>
      </c>
      <c r="D47" s="95">
        <f t="shared" si="31"/>
        <v>3</v>
      </c>
      <c r="E47" s="95">
        <f t="shared" si="31"/>
        <v>2</v>
      </c>
      <c r="F47" s="95">
        <f t="shared" si="31"/>
        <v>1</v>
      </c>
      <c r="G47" s="113">
        <f t="shared" si="31"/>
        <v>5</v>
      </c>
      <c r="H47" s="96">
        <f t="shared" ref="H47:L47" si="32">RANK(H15, $H15:$L15)</f>
        <v>3</v>
      </c>
      <c r="I47" s="95">
        <f t="shared" si="32"/>
        <v>1</v>
      </c>
      <c r="J47" s="95">
        <f t="shared" si="32"/>
        <v>1</v>
      </c>
      <c r="K47" s="95">
        <f t="shared" si="32"/>
        <v>3</v>
      </c>
      <c r="L47" s="95">
        <f t="shared" si="32"/>
        <v>5</v>
      </c>
      <c r="N47">
        <f t="shared" si="5"/>
        <v>1</v>
      </c>
      <c r="O47">
        <f t="shared" si="6"/>
        <v>2</v>
      </c>
      <c r="P47">
        <f t="shared" si="7"/>
        <v>1</v>
      </c>
      <c r="Q47">
        <f t="shared" si="8"/>
        <v>-2</v>
      </c>
      <c r="R47">
        <f t="shared" si="9"/>
        <v>0</v>
      </c>
      <c r="S47" s="117">
        <f t="shared" si="10"/>
        <v>1.51657508881031</v>
      </c>
    </row>
    <row r="48" spans="2:19">
      <c r="B48" s="49">
        <v>1830000</v>
      </c>
      <c r="C48" s="112">
        <f t="shared" ref="C48:G48" si="33">RANK(C16, $C16:$G16)</f>
        <v>1</v>
      </c>
      <c r="D48" s="95">
        <f t="shared" si="33"/>
        <v>3</v>
      </c>
      <c r="E48" s="95">
        <f t="shared" si="33"/>
        <v>2</v>
      </c>
      <c r="F48" s="95">
        <f t="shared" si="33"/>
        <v>4</v>
      </c>
      <c r="G48" s="113">
        <f t="shared" si="33"/>
        <v>5</v>
      </c>
      <c r="H48" s="96">
        <f t="shared" ref="H48:L48" si="34">RANK(H16, $H16:$L16)</f>
        <v>1</v>
      </c>
      <c r="I48" s="95">
        <f t="shared" si="34"/>
        <v>1</v>
      </c>
      <c r="J48" s="95">
        <f t="shared" si="34"/>
        <v>1</v>
      </c>
      <c r="K48" s="95">
        <f t="shared" si="34"/>
        <v>1</v>
      </c>
      <c r="L48" s="95">
        <f t="shared" si="34"/>
        <v>5</v>
      </c>
      <c r="N48">
        <f t="shared" si="5"/>
        <v>0</v>
      </c>
      <c r="O48">
        <f t="shared" si="6"/>
        <v>2</v>
      </c>
      <c r="P48">
        <f t="shared" si="7"/>
        <v>1</v>
      </c>
      <c r="Q48">
        <f t="shared" si="8"/>
        <v>3</v>
      </c>
      <c r="R48">
        <f t="shared" si="9"/>
        <v>0</v>
      </c>
      <c r="S48" s="117">
        <f t="shared" si="10"/>
        <v>1.3038404810405297</v>
      </c>
    </row>
    <row r="49" spans="2:19">
      <c r="B49" s="49">
        <v>2087711</v>
      </c>
      <c r="C49" s="112">
        <f t="shared" ref="C49:G49" si="35">RANK(C17, $C17:$G17)</f>
        <v>2</v>
      </c>
      <c r="D49" s="95">
        <f t="shared" si="35"/>
        <v>4</v>
      </c>
      <c r="E49" s="95">
        <f t="shared" si="35"/>
        <v>1</v>
      </c>
      <c r="F49" s="95">
        <f t="shared" si="35"/>
        <v>3</v>
      </c>
      <c r="G49" s="113">
        <f t="shared" si="35"/>
        <v>5</v>
      </c>
      <c r="H49" s="96">
        <f t="shared" ref="H49:L49" si="36">RANK(H17, $H17:$L17)</f>
        <v>1</v>
      </c>
      <c r="I49" s="95">
        <f t="shared" si="36"/>
        <v>3</v>
      </c>
      <c r="J49" s="95">
        <f t="shared" si="36"/>
        <v>3</v>
      </c>
      <c r="K49" s="95">
        <f t="shared" si="36"/>
        <v>1</v>
      </c>
      <c r="L49" s="95">
        <f t="shared" si="36"/>
        <v>5</v>
      </c>
      <c r="N49">
        <f t="shared" si="5"/>
        <v>1</v>
      </c>
      <c r="O49">
        <f t="shared" si="6"/>
        <v>1</v>
      </c>
      <c r="P49">
        <f t="shared" si="7"/>
        <v>-2</v>
      </c>
      <c r="Q49">
        <f t="shared" si="8"/>
        <v>2</v>
      </c>
      <c r="R49">
        <f t="shared" si="9"/>
        <v>0</v>
      </c>
      <c r="S49" s="117">
        <f t="shared" si="10"/>
        <v>1.51657508881031</v>
      </c>
    </row>
    <row r="50" spans="2:19">
      <c r="B50" s="49">
        <v>2606799</v>
      </c>
      <c r="C50" s="112">
        <f t="shared" ref="C50:G50" si="37">RANK(C18, $C18:$G18)</f>
        <v>4</v>
      </c>
      <c r="D50" s="95">
        <f t="shared" si="37"/>
        <v>1</v>
      </c>
      <c r="E50" s="95">
        <f t="shared" si="37"/>
        <v>3</v>
      </c>
      <c r="F50" s="95">
        <f t="shared" si="37"/>
        <v>2</v>
      </c>
      <c r="G50" s="113">
        <f t="shared" si="37"/>
        <v>5</v>
      </c>
      <c r="H50" s="96">
        <f t="shared" ref="H50:L50" si="38">RANK(H18, $H18:$L18)</f>
        <v>3</v>
      </c>
      <c r="I50" s="95">
        <f t="shared" si="38"/>
        <v>4</v>
      </c>
      <c r="J50" s="95">
        <f t="shared" si="38"/>
        <v>1</v>
      </c>
      <c r="K50" s="95">
        <f t="shared" si="38"/>
        <v>1</v>
      </c>
      <c r="L50" s="95">
        <f t="shared" si="38"/>
        <v>4</v>
      </c>
      <c r="N50">
        <f t="shared" si="5"/>
        <v>1</v>
      </c>
      <c r="O50">
        <f t="shared" si="6"/>
        <v>-3</v>
      </c>
      <c r="P50">
        <f t="shared" si="7"/>
        <v>2</v>
      </c>
      <c r="Q50">
        <f t="shared" si="8"/>
        <v>1</v>
      </c>
      <c r="R50">
        <f t="shared" si="9"/>
        <v>1</v>
      </c>
      <c r="S50" s="117">
        <f t="shared" si="10"/>
        <v>1.9493588689617927</v>
      </c>
    </row>
    <row r="51" spans="2:19">
      <c r="B51" s="49">
        <v>2537543</v>
      </c>
      <c r="C51" s="112">
        <f t="shared" ref="C51:G51" si="39">RANK(C19, $C19:$G19)</f>
        <v>1</v>
      </c>
      <c r="D51" s="95">
        <f t="shared" si="39"/>
        <v>2</v>
      </c>
      <c r="E51" s="95">
        <f t="shared" si="39"/>
        <v>4</v>
      </c>
      <c r="F51" s="95">
        <f t="shared" si="39"/>
        <v>3</v>
      </c>
      <c r="G51" s="113">
        <f t="shared" si="39"/>
        <v>5</v>
      </c>
      <c r="H51" s="96">
        <f t="shared" ref="H51:L51" si="40">RANK(H19, $H19:$L19)</f>
        <v>1</v>
      </c>
      <c r="I51" s="95">
        <f t="shared" si="40"/>
        <v>3</v>
      </c>
      <c r="J51" s="95">
        <f t="shared" si="40"/>
        <v>1</v>
      </c>
      <c r="K51" s="95">
        <f t="shared" si="40"/>
        <v>4</v>
      </c>
      <c r="L51" s="95">
        <f t="shared" si="40"/>
        <v>4</v>
      </c>
      <c r="N51">
        <f t="shared" si="5"/>
        <v>0</v>
      </c>
      <c r="O51">
        <f t="shared" si="6"/>
        <v>-1</v>
      </c>
      <c r="P51">
        <f t="shared" si="7"/>
        <v>3</v>
      </c>
      <c r="Q51">
        <f t="shared" si="8"/>
        <v>-1</v>
      </c>
      <c r="R51">
        <f t="shared" si="9"/>
        <v>1</v>
      </c>
      <c r="S51" s="117">
        <f t="shared" si="10"/>
        <v>1.6733200530681511</v>
      </c>
    </row>
    <row r="52" spans="2:19">
      <c r="B52" s="49">
        <v>265257</v>
      </c>
      <c r="C52" s="112">
        <f t="shared" ref="C52:G52" si="41">RANK(C20, $C20:$G20)</f>
        <v>2</v>
      </c>
      <c r="D52" s="95">
        <f t="shared" si="41"/>
        <v>4</v>
      </c>
      <c r="E52" s="95">
        <f t="shared" si="41"/>
        <v>1</v>
      </c>
      <c r="F52" s="95">
        <f t="shared" si="41"/>
        <v>3</v>
      </c>
      <c r="G52" s="113">
        <f t="shared" si="41"/>
        <v>5</v>
      </c>
      <c r="H52" s="96">
        <f t="shared" ref="H52:L52" si="42">RANK(H20, $H20:$L20)</f>
        <v>1</v>
      </c>
      <c r="I52" s="95">
        <f t="shared" si="42"/>
        <v>1</v>
      </c>
      <c r="J52" s="95">
        <f t="shared" si="42"/>
        <v>1</v>
      </c>
      <c r="K52" s="95">
        <f t="shared" si="42"/>
        <v>1</v>
      </c>
      <c r="L52" s="95">
        <f t="shared" si="42"/>
        <v>1</v>
      </c>
      <c r="N52">
        <f t="shared" si="5"/>
        <v>1</v>
      </c>
      <c r="O52">
        <f t="shared" si="6"/>
        <v>3</v>
      </c>
      <c r="P52">
        <f t="shared" si="7"/>
        <v>0</v>
      </c>
      <c r="Q52">
        <f t="shared" si="8"/>
        <v>2</v>
      </c>
      <c r="R52">
        <f t="shared" si="9"/>
        <v>4</v>
      </c>
      <c r="S52" s="117">
        <f t="shared" si="10"/>
        <v>1.5811388300841898</v>
      </c>
    </row>
    <row r="53" spans="2:19">
      <c r="B53" s="49">
        <v>2056022</v>
      </c>
      <c r="C53" s="112">
        <f t="shared" ref="C53:G53" si="43">RANK(C21, $C21:$G21)</f>
        <v>4</v>
      </c>
      <c r="D53" s="95">
        <f t="shared" si="43"/>
        <v>3</v>
      </c>
      <c r="E53" s="95">
        <f t="shared" si="43"/>
        <v>2</v>
      </c>
      <c r="F53" s="95">
        <f t="shared" si="43"/>
        <v>1</v>
      </c>
      <c r="G53" s="113">
        <f t="shared" si="43"/>
        <v>5</v>
      </c>
      <c r="H53" s="96">
        <f t="shared" ref="H53:L53" si="44">RANK(H21, $H21:$L21)</f>
        <v>3</v>
      </c>
      <c r="I53" s="95">
        <f t="shared" si="44"/>
        <v>1</v>
      </c>
      <c r="J53" s="95">
        <f t="shared" si="44"/>
        <v>4</v>
      </c>
      <c r="K53" s="95">
        <f t="shared" si="44"/>
        <v>1</v>
      </c>
      <c r="L53" s="95">
        <f t="shared" si="44"/>
        <v>4</v>
      </c>
      <c r="N53">
        <f t="shared" si="5"/>
        <v>1</v>
      </c>
      <c r="O53">
        <f t="shared" si="6"/>
        <v>2</v>
      </c>
      <c r="P53">
        <f t="shared" si="7"/>
        <v>-2</v>
      </c>
      <c r="Q53">
        <f t="shared" si="8"/>
        <v>0</v>
      </c>
      <c r="R53">
        <f t="shared" si="9"/>
        <v>1</v>
      </c>
      <c r="S53" s="117">
        <f t="shared" si="10"/>
        <v>1.51657508881031</v>
      </c>
    </row>
    <row r="54" spans="2:19">
      <c r="B54" s="49">
        <v>1446775</v>
      </c>
      <c r="C54" s="112">
        <f t="shared" ref="C54:G54" si="45">RANK(C22, $C22:$G22)</f>
        <v>3</v>
      </c>
      <c r="D54" s="95">
        <f t="shared" si="45"/>
        <v>4</v>
      </c>
      <c r="E54" s="95">
        <f t="shared" si="45"/>
        <v>2</v>
      </c>
      <c r="F54" s="95">
        <f t="shared" si="45"/>
        <v>1</v>
      </c>
      <c r="G54" s="113">
        <f t="shared" si="45"/>
        <v>5</v>
      </c>
      <c r="H54" s="96">
        <f t="shared" ref="H54:L54" si="46">RANK(H22, $H22:$L22)</f>
        <v>4</v>
      </c>
      <c r="I54" s="95">
        <f t="shared" si="46"/>
        <v>1</v>
      </c>
      <c r="J54" s="95">
        <f t="shared" si="46"/>
        <v>1</v>
      </c>
      <c r="K54" s="95">
        <f t="shared" si="46"/>
        <v>1</v>
      </c>
      <c r="L54" s="95">
        <f t="shared" si="46"/>
        <v>5</v>
      </c>
      <c r="N54">
        <f t="shared" si="5"/>
        <v>-1</v>
      </c>
      <c r="O54">
        <f t="shared" si="6"/>
        <v>3</v>
      </c>
      <c r="P54">
        <f t="shared" si="7"/>
        <v>1</v>
      </c>
      <c r="Q54">
        <f t="shared" si="8"/>
        <v>0</v>
      </c>
      <c r="R54">
        <f t="shared" si="9"/>
        <v>0</v>
      </c>
      <c r="S54" s="117">
        <f t="shared" si="10"/>
        <v>1.51657508881031</v>
      </c>
    </row>
    <row r="55" spans="2:19">
      <c r="B55" s="49">
        <v>1337026</v>
      </c>
      <c r="C55" s="112">
        <f t="shared" ref="C55:G55" si="47">RANK(C23, $C23:$G23)</f>
        <v>2</v>
      </c>
      <c r="D55" s="95">
        <f t="shared" si="47"/>
        <v>5</v>
      </c>
      <c r="E55" s="95">
        <f t="shared" si="47"/>
        <v>1</v>
      </c>
      <c r="F55" s="95">
        <f t="shared" si="47"/>
        <v>3</v>
      </c>
      <c r="G55" s="113">
        <f t="shared" si="47"/>
        <v>4</v>
      </c>
      <c r="H55" s="96">
        <f t="shared" ref="H55:L55" si="48">RANK(H23, $H23:$L23)</f>
        <v>1</v>
      </c>
      <c r="I55" s="95">
        <f t="shared" si="48"/>
        <v>4</v>
      </c>
      <c r="J55" s="95">
        <f t="shared" si="48"/>
        <v>1</v>
      </c>
      <c r="K55" s="95">
        <f t="shared" si="48"/>
        <v>1</v>
      </c>
      <c r="L55" s="95">
        <f t="shared" si="48"/>
        <v>5</v>
      </c>
      <c r="N55">
        <f t="shared" si="5"/>
        <v>1</v>
      </c>
      <c r="O55">
        <f t="shared" si="6"/>
        <v>1</v>
      </c>
      <c r="P55">
        <f t="shared" si="7"/>
        <v>0</v>
      </c>
      <c r="Q55">
        <f t="shared" si="8"/>
        <v>2</v>
      </c>
      <c r="R55">
        <f t="shared" si="9"/>
        <v>-1</v>
      </c>
      <c r="S55" s="117">
        <f t="shared" si="10"/>
        <v>1.1401754250991381</v>
      </c>
    </row>
    <row r="56" spans="2:19">
      <c r="B56" s="49">
        <v>1110156</v>
      </c>
      <c r="C56" s="112">
        <f t="shared" ref="C56:G56" si="49">RANK(C24, $C24:$G24)</f>
        <v>4</v>
      </c>
      <c r="D56" s="95">
        <f t="shared" si="49"/>
        <v>1</v>
      </c>
      <c r="E56" s="95">
        <f t="shared" si="49"/>
        <v>2</v>
      </c>
      <c r="F56" s="95">
        <f t="shared" si="49"/>
        <v>3</v>
      </c>
      <c r="G56" s="113">
        <f t="shared" si="49"/>
        <v>5</v>
      </c>
      <c r="H56" s="96">
        <f t="shared" ref="H56:L56" si="50">RANK(H24, $H24:$L24)</f>
        <v>3</v>
      </c>
      <c r="I56" s="95">
        <f t="shared" si="50"/>
        <v>1</v>
      </c>
      <c r="J56" s="95">
        <f t="shared" si="50"/>
        <v>1</v>
      </c>
      <c r="K56" s="95">
        <f t="shared" si="50"/>
        <v>3</v>
      </c>
      <c r="L56" s="95">
        <f t="shared" si="50"/>
        <v>5</v>
      </c>
      <c r="N56">
        <f t="shared" si="5"/>
        <v>1</v>
      </c>
      <c r="O56">
        <f t="shared" si="6"/>
        <v>0</v>
      </c>
      <c r="P56">
        <f t="shared" si="7"/>
        <v>1</v>
      </c>
      <c r="Q56">
        <f t="shared" si="8"/>
        <v>0</v>
      </c>
      <c r="R56">
        <f t="shared" si="9"/>
        <v>0</v>
      </c>
      <c r="S56" s="117">
        <f t="shared" si="10"/>
        <v>0.54772255750516607</v>
      </c>
    </row>
    <row r="57" spans="2:19">
      <c r="B57" s="49">
        <v>1220185</v>
      </c>
      <c r="C57" s="112">
        <f t="shared" ref="C57:G57" si="51">RANK(C25, $C25:$G25)</f>
        <v>1</v>
      </c>
      <c r="D57" s="95">
        <f t="shared" si="51"/>
        <v>4</v>
      </c>
      <c r="E57" s="95">
        <f t="shared" si="51"/>
        <v>3</v>
      </c>
      <c r="F57" s="95">
        <f t="shared" si="51"/>
        <v>2</v>
      </c>
      <c r="G57" s="113">
        <f t="shared" si="51"/>
        <v>5</v>
      </c>
      <c r="H57" s="96">
        <f t="shared" ref="H57:L57" si="52">RANK(H25, $H25:$L25)</f>
        <v>3</v>
      </c>
      <c r="I57" s="95">
        <f t="shared" si="52"/>
        <v>1</v>
      </c>
      <c r="J57" s="95">
        <f t="shared" si="52"/>
        <v>3</v>
      </c>
      <c r="K57" s="95">
        <f t="shared" si="52"/>
        <v>1</v>
      </c>
      <c r="L57" s="95">
        <f t="shared" si="52"/>
        <v>5</v>
      </c>
      <c r="N57">
        <f t="shared" si="5"/>
        <v>-2</v>
      </c>
      <c r="O57">
        <f t="shared" si="6"/>
        <v>3</v>
      </c>
      <c r="P57">
        <f t="shared" si="7"/>
        <v>0</v>
      </c>
      <c r="Q57">
        <f t="shared" si="8"/>
        <v>1</v>
      </c>
      <c r="R57">
        <f t="shared" si="9"/>
        <v>0</v>
      </c>
      <c r="S57" s="117">
        <f t="shared" si="10"/>
        <v>1.8165902124584949</v>
      </c>
    </row>
    <row r="58" spans="2:19">
      <c r="B58" s="49">
        <v>248904</v>
      </c>
      <c r="C58" s="112">
        <f t="shared" ref="C58:G58" si="53">RANK(C26, $C26:$G26)</f>
        <v>3</v>
      </c>
      <c r="D58" s="95">
        <f t="shared" si="53"/>
        <v>5</v>
      </c>
      <c r="E58" s="95">
        <f t="shared" si="53"/>
        <v>2</v>
      </c>
      <c r="F58" s="95">
        <f t="shared" si="53"/>
        <v>1</v>
      </c>
      <c r="G58" s="113">
        <f t="shared" si="53"/>
        <v>4</v>
      </c>
      <c r="H58" s="96">
        <f t="shared" ref="H58:L58" si="54">RANK(H26, $H26:$L26)</f>
        <v>2</v>
      </c>
      <c r="I58" s="95">
        <f t="shared" si="54"/>
        <v>1</v>
      </c>
      <c r="J58" s="95">
        <f t="shared" si="54"/>
        <v>2</v>
      </c>
      <c r="K58" s="95">
        <f t="shared" si="54"/>
        <v>2</v>
      </c>
      <c r="L58" s="95">
        <f t="shared" si="54"/>
        <v>5</v>
      </c>
      <c r="N58">
        <f t="shared" si="5"/>
        <v>1</v>
      </c>
      <c r="O58">
        <f t="shared" si="6"/>
        <v>4</v>
      </c>
      <c r="P58">
        <f t="shared" si="7"/>
        <v>0</v>
      </c>
      <c r="Q58">
        <f t="shared" si="8"/>
        <v>-1</v>
      </c>
      <c r="R58">
        <f t="shared" si="9"/>
        <v>-1</v>
      </c>
      <c r="S58" s="117">
        <f t="shared" si="10"/>
        <v>2.0736441353327719</v>
      </c>
    </row>
    <row r="59" spans="2:19">
      <c r="B59" s="49">
        <v>2355625</v>
      </c>
      <c r="C59" s="112">
        <f t="shared" ref="C59:G59" si="55">RANK(C27, $C27:$G27)</f>
        <v>4</v>
      </c>
      <c r="D59" s="95">
        <f t="shared" si="55"/>
        <v>2</v>
      </c>
      <c r="E59" s="95">
        <f t="shared" si="55"/>
        <v>1</v>
      </c>
      <c r="F59" s="95">
        <f t="shared" si="55"/>
        <v>3</v>
      </c>
      <c r="G59" s="113">
        <f t="shared" si="55"/>
        <v>5</v>
      </c>
      <c r="H59" s="96">
        <f t="shared" ref="H59:L59" si="56">RANK(H27, $H27:$L27)</f>
        <v>2</v>
      </c>
      <c r="I59" s="95">
        <f t="shared" si="56"/>
        <v>2</v>
      </c>
      <c r="J59" s="95">
        <f t="shared" si="56"/>
        <v>1</v>
      </c>
      <c r="K59" s="95">
        <f t="shared" si="56"/>
        <v>2</v>
      </c>
      <c r="L59" s="95">
        <f t="shared" si="56"/>
        <v>5</v>
      </c>
      <c r="N59">
        <f t="shared" si="5"/>
        <v>2</v>
      </c>
      <c r="O59">
        <f t="shared" si="6"/>
        <v>0</v>
      </c>
      <c r="P59">
        <f t="shared" si="7"/>
        <v>0</v>
      </c>
      <c r="Q59">
        <f t="shared" si="8"/>
        <v>1</v>
      </c>
      <c r="R59">
        <f t="shared" si="9"/>
        <v>0</v>
      </c>
      <c r="S59" s="117">
        <f t="shared" si="10"/>
        <v>0.89442719099991586</v>
      </c>
    </row>
    <row r="60" spans="2:19">
      <c r="B60" s="49">
        <v>461110</v>
      </c>
      <c r="C60" s="112">
        <f t="shared" ref="C60:G60" si="57">RANK(C28, $C28:$G28)</f>
        <v>4</v>
      </c>
      <c r="D60" s="95">
        <f t="shared" si="57"/>
        <v>2</v>
      </c>
      <c r="E60" s="95">
        <f t="shared" si="57"/>
        <v>1</v>
      </c>
      <c r="F60" s="95">
        <f t="shared" si="57"/>
        <v>3</v>
      </c>
      <c r="G60" s="113">
        <f t="shared" si="57"/>
        <v>5</v>
      </c>
      <c r="H60" s="96">
        <f t="shared" ref="H60:L60" si="58">RANK(H28, $H28:$L28)</f>
        <v>4</v>
      </c>
      <c r="I60" s="95">
        <f t="shared" si="58"/>
        <v>1</v>
      </c>
      <c r="J60" s="95">
        <f t="shared" si="58"/>
        <v>1</v>
      </c>
      <c r="K60" s="95">
        <f t="shared" si="58"/>
        <v>1</v>
      </c>
      <c r="L60" s="95">
        <f t="shared" si="58"/>
        <v>5</v>
      </c>
      <c r="N60">
        <f t="shared" si="5"/>
        <v>0</v>
      </c>
      <c r="O60">
        <f t="shared" si="6"/>
        <v>1</v>
      </c>
      <c r="P60">
        <f t="shared" si="7"/>
        <v>0</v>
      </c>
      <c r="Q60">
        <f t="shared" si="8"/>
        <v>2</v>
      </c>
      <c r="R60">
        <f t="shared" si="9"/>
        <v>0</v>
      </c>
      <c r="S60" s="117">
        <f t="shared" si="10"/>
        <v>0.89442719099991586</v>
      </c>
    </row>
    <row r="61" spans="2:19">
      <c r="B61" s="49">
        <v>917571</v>
      </c>
      <c r="C61" s="112">
        <f t="shared" ref="C61:G61" si="59">RANK(C29, $C29:$G29)</f>
        <v>4</v>
      </c>
      <c r="D61" s="95">
        <f t="shared" si="59"/>
        <v>3</v>
      </c>
      <c r="E61" s="95">
        <f t="shared" si="59"/>
        <v>1</v>
      </c>
      <c r="F61" s="95">
        <f t="shared" si="59"/>
        <v>2</v>
      </c>
      <c r="G61" s="113">
        <f t="shared" si="59"/>
        <v>5</v>
      </c>
      <c r="H61" s="96">
        <f t="shared" ref="H61:L61" si="60">RANK(H29, $H29:$L29)</f>
        <v>3</v>
      </c>
      <c r="I61" s="95">
        <f t="shared" si="60"/>
        <v>2</v>
      </c>
      <c r="J61" s="95">
        <f t="shared" si="60"/>
        <v>1</v>
      </c>
      <c r="K61" s="95">
        <f t="shared" si="60"/>
        <v>5</v>
      </c>
      <c r="L61" s="95">
        <f t="shared" si="60"/>
        <v>3</v>
      </c>
      <c r="N61">
        <f t="shared" si="5"/>
        <v>1</v>
      </c>
      <c r="O61">
        <f t="shared" si="6"/>
        <v>1</v>
      </c>
      <c r="P61">
        <f t="shared" si="7"/>
        <v>0</v>
      </c>
      <c r="Q61">
        <f t="shared" si="8"/>
        <v>-3</v>
      </c>
      <c r="R61">
        <f t="shared" si="9"/>
        <v>2</v>
      </c>
      <c r="S61" s="117">
        <f t="shared" si="10"/>
        <v>1.9235384061671346</v>
      </c>
    </row>
    <row r="62" spans="2:19">
      <c r="B62" s="49">
        <v>1787323</v>
      </c>
      <c r="C62" s="112">
        <f t="shared" ref="C62:G62" si="61">RANK(C30, $C30:$G30)</f>
        <v>3</v>
      </c>
      <c r="D62" s="95">
        <f t="shared" si="61"/>
        <v>5</v>
      </c>
      <c r="E62" s="95">
        <f t="shared" si="61"/>
        <v>1</v>
      </c>
      <c r="F62" s="95">
        <f t="shared" si="61"/>
        <v>2</v>
      </c>
      <c r="G62" s="113">
        <f t="shared" si="61"/>
        <v>4</v>
      </c>
      <c r="H62" s="96">
        <f t="shared" ref="H62:L62" si="62">RANK(H30, $H30:$L30)</f>
        <v>4</v>
      </c>
      <c r="I62" s="95">
        <f t="shared" si="62"/>
        <v>1</v>
      </c>
      <c r="J62" s="95">
        <f t="shared" si="62"/>
        <v>1</v>
      </c>
      <c r="K62" s="95">
        <f t="shared" si="62"/>
        <v>1</v>
      </c>
      <c r="L62" s="95">
        <f t="shared" si="62"/>
        <v>5</v>
      </c>
      <c r="N62">
        <f t="shared" si="5"/>
        <v>-1</v>
      </c>
      <c r="O62">
        <f t="shared" si="6"/>
        <v>4</v>
      </c>
      <c r="P62">
        <f t="shared" si="7"/>
        <v>0</v>
      </c>
      <c r="Q62">
        <f t="shared" si="8"/>
        <v>1</v>
      </c>
      <c r="R62">
        <f t="shared" si="9"/>
        <v>-1</v>
      </c>
      <c r="S62" s="117">
        <f t="shared" si="10"/>
        <v>2.0736441353327719</v>
      </c>
    </row>
    <row r="63" spans="2:19">
      <c r="B63" s="49">
        <v>1875533</v>
      </c>
      <c r="C63" s="112">
        <f t="shared" ref="C63:G63" si="63">RANK(C31, $C31:$G31)</f>
        <v>1</v>
      </c>
      <c r="D63" s="95">
        <f t="shared" si="63"/>
        <v>4</v>
      </c>
      <c r="E63" s="95">
        <f t="shared" si="63"/>
        <v>2</v>
      </c>
      <c r="F63" s="95">
        <f t="shared" si="63"/>
        <v>3</v>
      </c>
      <c r="G63" s="113">
        <f t="shared" si="63"/>
        <v>5</v>
      </c>
      <c r="H63" s="96">
        <f t="shared" ref="H63:L63" si="64">RANK(H31, $H31:$L31)</f>
        <v>1</v>
      </c>
      <c r="I63" s="95">
        <f t="shared" si="64"/>
        <v>5</v>
      </c>
      <c r="J63" s="95">
        <f t="shared" si="64"/>
        <v>1</v>
      </c>
      <c r="K63" s="95">
        <f t="shared" si="64"/>
        <v>1</v>
      </c>
      <c r="L63" s="95">
        <f t="shared" si="64"/>
        <v>4</v>
      </c>
      <c r="N63">
        <f t="shared" si="5"/>
        <v>0</v>
      </c>
      <c r="O63">
        <f t="shared" si="6"/>
        <v>-1</v>
      </c>
      <c r="P63">
        <f t="shared" si="7"/>
        <v>1</v>
      </c>
      <c r="Q63">
        <f t="shared" si="8"/>
        <v>2</v>
      </c>
      <c r="R63">
        <f t="shared" si="9"/>
        <v>1</v>
      </c>
      <c r="S63" s="117">
        <f t="shared" si="10"/>
        <v>1.1401754250991381</v>
      </c>
    </row>
    <row r="64" spans="2:19" ht="15.75" thickBot="1">
      <c r="B64" s="49">
        <v>2021377</v>
      </c>
      <c r="C64" s="114">
        <f t="shared" ref="C64:G64" si="65">RANK(C32, $C32:$G32)</f>
        <v>4</v>
      </c>
      <c r="D64" s="115">
        <f t="shared" si="65"/>
        <v>3</v>
      </c>
      <c r="E64" s="115">
        <f t="shared" si="65"/>
        <v>2</v>
      </c>
      <c r="F64" s="115">
        <f t="shared" si="65"/>
        <v>1</v>
      </c>
      <c r="G64" s="116">
        <f t="shared" si="65"/>
        <v>5</v>
      </c>
      <c r="H64" s="96">
        <f t="shared" ref="H64:L64" si="66">RANK(H32, $H32:$L32)</f>
        <v>1</v>
      </c>
      <c r="I64" s="95">
        <f t="shared" si="66"/>
        <v>3</v>
      </c>
      <c r="J64" s="95">
        <f t="shared" si="66"/>
        <v>3</v>
      </c>
      <c r="K64" s="95">
        <f t="shared" si="66"/>
        <v>1</v>
      </c>
      <c r="L64" s="95">
        <f t="shared" si="66"/>
        <v>5</v>
      </c>
      <c r="N64">
        <f t="shared" si="5"/>
        <v>3</v>
      </c>
      <c r="O64">
        <f t="shared" si="6"/>
        <v>0</v>
      </c>
      <c r="P64">
        <f t="shared" si="7"/>
        <v>-1</v>
      </c>
      <c r="Q64">
        <f t="shared" si="8"/>
        <v>0</v>
      </c>
      <c r="R64">
        <f t="shared" si="9"/>
        <v>0</v>
      </c>
      <c r="S64" s="117">
        <f t="shared" si="10"/>
        <v>1.51657508881031</v>
      </c>
    </row>
  </sheetData>
  <mergeCells count="2">
    <mergeCell ref="C1:E1"/>
    <mergeCell ref="H1:J1"/>
  </mergeCells>
  <pageMargins left="0.7" right="0.7" top="0.75" bottom="0.75" header="0.3" footer="0.3"/>
</worksheet>
</file>

<file path=xl/worksheets/sheet13.xml><?xml version="1.0" encoding="utf-8"?>
<worksheet xmlns="http://schemas.openxmlformats.org/spreadsheetml/2006/main" xmlns:r="http://schemas.openxmlformats.org/officeDocument/2006/relationships">
  <sheetPr published="0"/>
  <dimension ref="A1:AC41"/>
  <sheetViews>
    <sheetView tabSelected="1" topLeftCell="A32" workbookViewId="0">
      <selection activeCell="B49" sqref="B49"/>
    </sheetView>
  </sheetViews>
  <sheetFormatPr defaultRowHeight="15"/>
  <cols>
    <col min="1" max="1" width="2.7109375" customWidth="1"/>
    <col min="3" max="3" width="14.42578125" customWidth="1"/>
    <col min="4" max="4" width="11.7109375" customWidth="1"/>
    <col min="5" max="5" width="14.7109375" customWidth="1"/>
    <col min="6" max="6" width="14.5703125" customWidth="1"/>
    <col min="7" max="7" width="14.28515625" customWidth="1"/>
    <col min="8" max="8" width="14" customWidth="1"/>
    <col min="9" max="9" width="12" customWidth="1"/>
    <col min="10" max="10" width="11.85546875" customWidth="1"/>
    <col min="11" max="11" width="12.42578125" customWidth="1"/>
    <col min="12" max="12" width="11.85546875" customWidth="1"/>
    <col min="13" max="13" width="12.85546875" customWidth="1"/>
    <col min="14" max="14" width="13.85546875" customWidth="1"/>
    <col min="15" max="15" width="14.42578125" customWidth="1"/>
    <col min="16" max="16" width="13.42578125" customWidth="1"/>
    <col min="17" max="17" width="15.5703125" customWidth="1"/>
    <col min="18" max="19" width="15.85546875" customWidth="1"/>
    <col min="20" max="20" width="12.7109375" customWidth="1"/>
    <col min="21" max="21" width="14" customWidth="1"/>
    <col min="22" max="22" width="13.7109375" customWidth="1"/>
  </cols>
  <sheetData>
    <row r="1" spans="1:29" ht="15.75" thickBot="1"/>
    <row r="2" spans="1:29" ht="16.5" thickTop="1" thickBot="1">
      <c r="B2" s="129" t="s">
        <v>221</v>
      </c>
      <c r="C2" s="129"/>
      <c r="D2" s="89">
        <f>SQRT((SUM(F$11:F$40)/COUNT(F$11:F$40)))</f>
        <v>1.2440321188243759</v>
      </c>
      <c r="F2" s="133" t="s">
        <v>226</v>
      </c>
      <c r="G2" s="134"/>
      <c r="H2" s="138">
        <f>SQRT(AVERAGE(J$11:J$40))</f>
        <v>0.32031845070007953</v>
      </c>
      <c r="J2" s="137"/>
    </row>
    <row r="3" spans="1:29" ht="15.75" thickBot="1">
      <c r="B3" s="129" t="s">
        <v>225</v>
      </c>
      <c r="C3" s="129"/>
      <c r="D3" s="89">
        <f>SUM(G$11:G$40)/COUNT(G$11:G$40)</f>
        <v>0.92617333333333318</v>
      </c>
      <c r="F3" s="135" t="s">
        <v>227</v>
      </c>
      <c r="G3" s="136"/>
      <c r="H3" s="139">
        <f>SUM(K$11:K$40)/COUNT(K$11:K$40)</f>
        <v>0.24653063421086183</v>
      </c>
    </row>
    <row r="4" spans="1:29" ht="15.75" thickBot="1"/>
    <row r="5" spans="1:29" s="84" customFormat="1" ht="30.75" customHeight="1" thickBot="1">
      <c r="B5" s="81" t="s">
        <v>202</v>
      </c>
      <c r="C5" s="82" t="s">
        <v>203</v>
      </c>
      <c r="D5" s="82" t="s">
        <v>204</v>
      </c>
      <c r="E5" s="82" t="s">
        <v>205</v>
      </c>
      <c r="F5" s="82" t="s">
        <v>206</v>
      </c>
      <c r="G5" s="82" t="s">
        <v>207</v>
      </c>
      <c r="H5" s="82" t="s">
        <v>208</v>
      </c>
      <c r="I5" s="82" t="s">
        <v>209</v>
      </c>
      <c r="J5" s="82" t="s">
        <v>210</v>
      </c>
      <c r="K5" s="82" t="s">
        <v>211</v>
      </c>
      <c r="L5" s="82" t="s">
        <v>212</v>
      </c>
      <c r="M5" s="82" t="s">
        <v>213</v>
      </c>
      <c r="N5" s="82" t="s">
        <v>214</v>
      </c>
      <c r="O5" s="82" t="s">
        <v>215</v>
      </c>
      <c r="P5" s="82" t="s">
        <v>216</v>
      </c>
      <c r="Q5" s="82" t="s">
        <v>217</v>
      </c>
      <c r="R5" s="82" t="s">
        <v>218</v>
      </c>
      <c r="S5" s="82" t="s">
        <v>219</v>
      </c>
      <c r="T5" s="83" t="s">
        <v>220</v>
      </c>
    </row>
    <row r="6" spans="1:29" ht="15.75" thickBot="1">
      <c r="B6" s="85">
        <v>4</v>
      </c>
      <c r="C6" s="86">
        <v>0.13100000000000001</v>
      </c>
      <c r="D6" s="86">
        <v>0.113</v>
      </c>
      <c r="E6" s="86">
        <v>-0.20699999999999999</v>
      </c>
      <c r="F6" s="86">
        <v>-0.218</v>
      </c>
      <c r="G6" s="86">
        <v>0.47199999999999998</v>
      </c>
      <c r="H6" s="86">
        <v>-0.23699999999999999</v>
      </c>
      <c r="I6" s="86">
        <v>0.27500000000000002</v>
      </c>
      <c r="J6" s="86">
        <v>0.155</v>
      </c>
      <c r="K6" s="86">
        <v>0.47299999999999998</v>
      </c>
      <c r="L6" s="86">
        <v>-6.1000000000000004E-3</v>
      </c>
      <c r="M6" s="86">
        <v>0.12</v>
      </c>
      <c r="N6" s="86">
        <v>-0.53300000000000003</v>
      </c>
      <c r="O6" s="86">
        <v>-0.33100000000000002</v>
      </c>
      <c r="P6" s="86">
        <v>-0.216</v>
      </c>
      <c r="Q6" s="86">
        <v>3.9E-2</v>
      </c>
      <c r="R6" s="86">
        <v>-0.13700000000000001</v>
      </c>
      <c r="S6" s="86">
        <v>-6.4600000000000005E-2</v>
      </c>
      <c r="T6" s="87">
        <v>0.14499999999999999</v>
      </c>
    </row>
    <row r="7" spans="1:29" ht="15.75" thickBot="1">
      <c r="B7" s="51"/>
      <c r="C7" s="51"/>
      <c r="D7" s="51"/>
      <c r="E7" s="51"/>
      <c r="F7" s="51"/>
      <c r="G7" s="51"/>
      <c r="H7" s="51"/>
      <c r="I7" s="51"/>
      <c r="J7" s="51"/>
      <c r="K7" s="51"/>
      <c r="L7" s="51"/>
      <c r="M7" s="51"/>
      <c r="N7" s="51"/>
      <c r="O7" s="51"/>
      <c r="P7" s="51"/>
      <c r="Q7" s="51"/>
      <c r="R7" s="51"/>
      <c r="S7" s="51"/>
      <c r="T7" s="50"/>
    </row>
    <row r="8" spans="1:29" ht="16.5" thickTop="1" thickBot="1">
      <c r="B8" s="69">
        <v>0.36409529902024412</v>
      </c>
      <c r="C8" s="70">
        <v>0.79269729901309005</v>
      </c>
      <c r="D8" s="70">
        <v>4.1456751390326486E-2</v>
      </c>
      <c r="E8" s="70">
        <v>0.11103806816473455</v>
      </c>
      <c r="F8" s="70">
        <v>0.57328548565115001</v>
      </c>
      <c r="G8" s="70">
        <v>0.33236676663336406</v>
      </c>
      <c r="H8" s="70">
        <v>0.15717474204254356</v>
      </c>
      <c r="I8" s="70">
        <v>0.17592359813310723</v>
      </c>
      <c r="J8" s="70">
        <v>-0.46932964110352127</v>
      </c>
      <c r="K8" s="70">
        <v>-0.200740176596159</v>
      </c>
      <c r="L8" s="70">
        <v>0.19890458025342744</v>
      </c>
      <c r="M8" s="70">
        <v>0.28460610261324754</v>
      </c>
      <c r="N8" s="70">
        <v>-0.48040805043068135</v>
      </c>
      <c r="O8" s="70">
        <v>-0.16924317429116972</v>
      </c>
      <c r="P8" s="70">
        <v>-0.29002012637772451</v>
      </c>
      <c r="Q8" s="70">
        <v>-0.44157606597329491</v>
      </c>
      <c r="R8" s="70">
        <v>3.6810932470382508E-2</v>
      </c>
      <c r="S8" s="70">
        <v>-2.8257198002696219E-2</v>
      </c>
      <c r="T8" s="71">
        <v>0.13619866139206394</v>
      </c>
    </row>
    <row r="9" spans="1:29" ht="16.5" thickTop="1" thickBot="1">
      <c r="B9" s="51"/>
      <c r="C9" s="51"/>
      <c r="D9" s="51"/>
      <c r="E9" s="51"/>
      <c r="F9" s="51"/>
      <c r="G9" s="51"/>
      <c r="H9" s="51"/>
      <c r="I9" s="51"/>
      <c r="J9" s="51"/>
      <c r="K9" s="51"/>
      <c r="L9" s="51"/>
      <c r="M9" s="51"/>
      <c r="N9" s="51"/>
      <c r="O9" s="51"/>
      <c r="P9" s="51"/>
      <c r="Q9" s="51"/>
      <c r="R9" s="51"/>
      <c r="S9" s="51"/>
      <c r="T9" s="50"/>
    </row>
    <row r="10" spans="1:29" ht="60.75" thickBot="1">
      <c r="B10" s="52" t="s">
        <v>193</v>
      </c>
      <c r="C10" s="52" t="s">
        <v>80</v>
      </c>
      <c r="D10" s="81" t="s">
        <v>201</v>
      </c>
      <c r="E10" s="82" t="s">
        <v>222</v>
      </c>
      <c r="F10" s="82" t="s">
        <v>223</v>
      </c>
      <c r="G10" s="83" t="s">
        <v>224</v>
      </c>
      <c r="H10" s="81" t="s">
        <v>228</v>
      </c>
      <c r="I10" s="82" t="s">
        <v>222</v>
      </c>
      <c r="J10" s="82" t="s">
        <v>223</v>
      </c>
      <c r="K10" s="83" t="s">
        <v>224</v>
      </c>
      <c r="L10" s="52" t="s">
        <v>62</v>
      </c>
      <c r="M10" s="52" t="s">
        <v>63</v>
      </c>
      <c r="N10" s="52" t="s">
        <v>200</v>
      </c>
      <c r="O10" s="52" t="s">
        <v>61</v>
      </c>
      <c r="P10" s="52" t="s">
        <v>60</v>
      </c>
      <c r="Q10" s="52" t="s">
        <v>68</v>
      </c>
      <c r="R10" s="52" t="s">
        <v>79</v>
      </c>
      <c r="S10" s="52" t="s">
        <v>69</v>
      </c>
      <c r="T10" s="52" t="s">
        <v>70</v>
      </c>
      <c r="U10" s="52" t="s">
        <v>75</v>
      </c>
      <c r="V10" s="52" t="s">
        <v>65</v>
      </c>
      <c r="W10" s="52" t="s">
        <v>66</v>
      </c>
      <c r="X10" s="52" t="s">
        <v>67</v>
      </c>
      <c r="Y10" s="52" t="s">
        <v>76</v>
      </c>
      <c r="Z10" s="52" t="s">
        <v>77</v>
      </c>
      <c r="AA10" s="52" t="s">
        <v>78</v>
      </c>
      <c r="AB10" s="52" t="s">
        <v>82</v>
      </c>
      <c r="AC10" s="52" t="s">
        <v>89</v>
      </c>
    </row>
    <row r="11" spans="1:29">
      <c r="A11">
        <v>1</v>
      </c>
      <c r="B11" s="40">
        <v>1066481</v>
      </c>
      <c r="C11" s="49">
        <v>4</v>
      </c>
      <c r="D11" s="59">
        <f>$B$6+SUMPRODUCT($C$6:$T$6*L11:AC11)</f>
        <v>4.4121999999999995</v>
      </c>
      <c r="E11" s="60">
        <f>D11-C11</f>
        <v>0.41219999999999946</v>
      </c>
      <c r="F11" s="73">
        <f>E11^2</f>
        <v>0.16990883999999956</v>
      </c>
      <c r="G11" s="61">
        <f>ABS(E11)</f>
        <v>0.41219999999999946</v>
      </c>
      <c r="H11" s="72">
        <f>$B$8+SUMPRODUCT($C$8:$T$8*L11:AC11)</f>
        <v>3.6134070631048414</v>
      </c>
      <c r="I11" s="73">
        <f>H11-C11</f>
        <v>-0.38659293689515861</v>
      </c>
      <c r="J11" s="73">
        <f>I11^2</f>
        <v>0.14945409885722408</v>
      </c>
      <c r="K11" s="78">
        <f>ABS(I11)</f>
        <v>0.38659293689515861</v>
      </c>
      <c r="L11" s="58">
        <v>4</v>
      </c>
      <c r="M11" s="19">
        <v>4</v>
      </c>
      <c r="N11" s="19">
        <v>5</v>
      </c>
      <c r="O11" s="19">
        <v>5</v>
      </c>
      <c r="P11" s="19">
        <v>5</v>
      </c>
      <c r="Q11" s="19">
        <v>4</v>
      </c>
      <c r="R11" s="19">
        <v>2</v>
      </c>
      <c r="S11" s="19">
        <v>5</v>
      </c>
      <c r="T11" s="19">
        <v>5</v>
      </c>
      <c r="U11" s="19">
        <v>4</v>
      </c>
      <c r="V11" s="19">
        <v>5</v>
      </c>
      <c r="W11" s="19">
        <v>4</v>
      </c>
      <c r="X11" s="19">
        <v>4</v>
      </c>
      <c r="Y11" s="19">
        <v>4</v>
      </c>
      <c r="Z11" s="19">
        <v>4</v>
      </c>
      <c r="AA11" s="19">
        <v>2</v>
      </c>
      <c r="AB11" s="19">
        <v>4</v>
      </c>
      <c r="AC11" s="19">
        <v>4</v>
      </c>
    </row>
    <row r="12" spans="1:29">
      <c r="A12">
        <v>2</v>
      </c>
      <c r="B12" s="40">
        <v>895443</v>
      </c>
      <c r="C12" s="49">
        <v>5</v>
      </c>
      <c r="D12" s="62">
        <f>$B$6+SUMPRODUCT($C$6:$T$6*L12:AC12)</f>
        <v>4.1808999999999994</v>
      </c>
      <c r="E12" s="41">
        <f t="shared" ref="E12:E40" si="0">D12-C12</f>
        <v>-0.81910000000000061</v>
      </c>
      <c r="F12" s="75">
        <f t="shared" ref="F12:F40" si="1">E12^2</f>
        <v>0.67092481000000104</v>
      </c>
      <c r="G12" s="63">
        <f t="shared" ref="G12:G40" si="2">ABS(E12)</f>
        <v>0.81910000000000061</v>
      </c>
      <c r="H12" s="74">
        <f t="shared" ref="H12:H40" si="3">$B$8+SUMPRODUCT($C$8:$T$8*L12:AC12)</f>
        <v>4.8974607759096598</v>
      </c>
      <c r="I12" s="75">
        <f t="shared" ref="I12:I40" si="4">H12-C12</f>
        <v>-0.10253922409034022</v>
      </c>
      <c r="J12" s="75">
        <f t="shared" ref="J12:J40" si="5">I12^2</f>
        <v>1.0514292477049008E-2</v>
      </c>
      <c r="K12" s="79">
        <f t="shared" ref="K12:K40" si="6">ABS(I12)</f>
        <v>0.10253922409034022</v>
      </c>
      <c r="L12" s="58">
        <v>4</v>
      </c>
      <c r="M12" s="19">
        <v>3</v>
      </c>
      <c r="N12" s="19">
        <v>5</v>
      </c>
      <c r="O12" s="19">
        <v>5</v>
      </c>
      <c r="P12" s="19">
        <v>3</v>
      </c>
      <c r="Q12" s="19">
        <v>5</v>
      </c>
      <c r="R12" s="19">
        <v>5</v>
      </c>
      <c r="S12" s="19">
        <v>4</v>
      </c>
      <c r="T12" s="19">
        <v>4</v>
      </c>
      <c r="U12" s="19">
        <v>5</v>
      </c>
      <c r="V12" s="19">
        <v>5</v>
      </c>
      <c r="W12" s="19">
        <v>3</v>
      </c>
      <c r="X12" s="19">
        <v>2</v>
      </c>
      <c r="Y12" s="19">
        <v>4</v>
      </c>
      <c r="Z12" s="19">
        <v>5</v>
      </c>
      <c r="AA12" s="19">
        <v>5</v>
      </c>
      <c r="AB12" s="19">
        <v>1</v>
      </c>
      <c r="AC12" s="19">
        <v>3</v>
      </c>
    </row>
    <row r="13" spans="1:29">
      <c r="A13">
        <v>3</v>
      </c>
      <c r="B13" s="40">
        <v>1817718</v>
      </c>
      <c r="C13" s="49">
        <v>5</v>
      </c>
      <c r="D13" s="62">
        <f t="shared" ref="D13:D40" si="7">$B$6+SUMPRODUCT($C$6:$T$6*L13:AC13)</f>
        <v>4.7893999999999997</v>
      </c>
      <c r="E13" s="41">
        <f t="shared" si="0"/>
        <v>-0.21060000000000034</v>
      </c>
      <c r="F13" s="75">
        <f t="shared" si="1"/>
        <v>4.4352360000000146E-2</v>
      </c>
      <c r="G13" s="63">
        <f t="shared" si="2"/>
        <v>0.21060000000000034</v>
      </c>
      <c r="H13" s="74">
        <f t="shared" si="3"/>
        <v>4.9957191176318974</v>
      </c>
      <c r="I13" s="75">
        <f t="shared" si="4"/>
        <v>-4.2808823681026453E-3</v>
      </c>
      <c r="J13" s="75">
        <f t="shared" si="5"/>
        <v>1.8325953849532113E-5</v>
      </c>
      <c r="K13" s="79">
        <f t="shared" si="6"/>
        <v>4.2808823681026453E-3</v>
      </c>
      <c r="L13" s="58">
        <v>5</v>
      </c>
      <c r="M13" s="19">
        <v>5</v>
      </c>
      <c r="N13" s="19">
        <v>5</v>
      </c>
      <c r="O13" s="19">
        <v>5</v>
      </c>
      <c r="P13" s="19">
        <v>5</v>
      </c>
      <c r="Q13" s="19">
        <v>5</v>
      </c>
      <c r="R13" s="19">
        <v>4</v>
      </c>
      <c r="S13" s="19">
        <v>5</v>
      </c>
      <c r="T13" s="19">
        <v>5</v>
      </c>
      <c r="U13" s="19">
        <v>4</v>
      </c>
      <c r="V13" s="19">
        <v>5</v>
      </c>
      <c r="W13" s="19">
        <v>5</v>
      </c>
      <c r="X13" s="19">
        <v>4</v>
      </c>
      <c r="Y13" s="19">
        <v>3</v>
      </c>
      <c r="Z13" s="19">
        <v>4</v>
      </c>
      <c r="AA13" s="19">
        <v>3</v>
      </c>
      <c r="AB13" s="19">
        <v>2</v>
      </c>
      <c r="AC13" s="19">
        <v>5</v>
      </c>
    </row>
    <row r="14" spans="1:29">
      <c r="A14">
        <v>4</v>
      </c>
      <c r="B14" s="40">
        <v>110938</v>
      </c>
      <c r="C14" s="49">
        <v>5</v>
      </c>
      <c r="D14" s="62">
        <f t="shared" si="7"/>
        <v>2.4053</v>
      </c>
      <c r="E14" s="41">
        <f t="shared" si="0"/>
        <v>-2.5947</v>
      </c>
      <c r="F14" s="75">
        <f t="shared" si="1"/>
        <v>6.7324680900000002</v>
      </c>
      <c r="G14" s="63">
        <f t="shared" si="2"/>
        <v>2.5947</v>
      </c>
      <c r="H14" s="74">
        <f t="shared" si="3"/>
        <v>4.435710496494691</v>
      </c>
      <c r="I14" s="75">
        <f t="shared" si="4"/>
        <v>-0.56428950350530904</v>
      </c>
      <c r="J14" s="75">
        <f t="shared" si="5"/>
        <v>0.31842264376626817</v>
      </c>
      <c r="K14" s="79">
        <f t="shared" si="6"/>
        <v>0.56428950350530904</v>
      </c>
      <c r="L14" s="58">
        <v>5</v>
      </c>
      <c r="M14" s="19">
        <v>3</v>
      </c>
      <c r="N14" s="19">
        <v>5</v>
      </c>
      <c r="O14" s="19">
        <v>5</v>
      </c>
      <c r="P14" s="19">
        <v>5</v>
      </c>
      <c r="Q14" s="19">
        <v>4</v>
      </c>
      <c r="R14" s="19">
        <v>4</v>
      </c>
      <c r="S14" s="19">
        <v>4</v>
      </c>
      <c r="T14" s="19">
        <v>3</v>
      </c>
      <c r="U14" s="19">
        <v>5</v>
      </c>
      <c r="V14" s="19">
        <v>5</v>
      </c>
      <c r="W14" s="19">
        <v>5</v>
      </c>
      <c r="X14" s="19">
        <v>5</v>
      </c>
      <c r="Y14" s="19">
        <v>5</v>
      </c>
      <c r="Z14" s="19">
        <v>5</v>
      </c>
      <c r="AA14" s="19">
        <v>5</v>
      </c>
      <c r="AB14" s="19">
        <v>2</v>
      </c>
      <c r="AC14" s="19">
        <v>3</v>
      </c>
    </row>
    <row r="15" spans="1:29">
      <c r="A15">
        <v>5</v>
      </c>
      <c r="B15" s="40">
        <v>305344</v>
      </c>
      <c r="C15" s="49">
        <v>5</v>
      </c>
      <c r="D15" s="62">
        <f t="shared" si="7"/>
        <v>6.2202000000000002</v>
      </c>
      <c r="E15" s="41">
        <f t="shared" si="0"/>
        <v>1.2202000000000002</v>
      </c>
      <c r="F15" s="75">
        <f t="shared" si="1"/>
        <v>1.4888880400000004</v>
      </c>
      <c r="G15" s="63">
        <f t="shared" si="2"/>
        <v>1.2202000000000002</v>
      </c>
      <c r="H15" s="74">
        <f t="shared" si="3"/>
        <v>4.6768941904897323</v>
      </c>
      <c r="I15" s="75">
        <f t="shared" si="4"/>
        <v>-0.32310580951026768</v>
      </c>
      <c r="J15" s="75">
        <f t="shared" si="5"/>
        <v>0.10439736413928538</v>
      </c>
      <c r="K15" s="79">
        <f t="shared" si="6"/>
        <v>0.32310580951026768</v>
      </c>
      <c r="L15" s="58">
        <v>5</v>
      </c>
      <c r="M15" s="19">
        <v>2</v>
      </c>
      <c r="N15" s="19">
        <v>5</v>
      </c>
      <c r="O15" s="19">
        <v>1</v>
      </c>
      <c r="P15" s="19">
        <v>1</v>
      </c>
      <c r="Q15" s="19">
        <v>1</v>
      </c>
      <c r="R15" s="19">
        <v>2</v>
      </c>
      <c r="S15" s="19">
        <v>1</v>
      </c>
      <c r="T15" s="19">
        <v>4</v>
      </c>
      <c r="U15" s="19">
        <v>2</v>
      </c>
      <c r="V15" s="19">
        <v>5</v>
      </c>
      <c r="W15" s="19">
        <v>1</v>
      </c>
      <c r="X15" s="19">
        <v>1</v>
      </c>
      <c r="Y15" s="19">
        <v>1</v>
      </c>
      <c r="Z15" s="19">
        <v>4</v>
      </c>
      <c r="AA15" s="19">
        <v>2</v>
      </c>
      <c r="AB15" s="19">
        <v>1</v>
      </c>
      <c r="AC15" s="19">
        <v>3</v>
      </c>
    </row>
    <row r="16" spans="1:29">
      <c r="A16">
        <v>6</v>
      </c>
      <c r="B16" s="40">
        <v>1887657</v>
      </c>
      <c r="C16" s="49">
        <v>4</v>
      </c>
      <c r="D16" s="62">
        <f t="shared" si="7"/>
        <v>4.3363999999999994</v>
      </c>
      <c r="E16" s="41">
        <f t="shared" si="0"/>
        <v>0.33639999999999937</v>
      </c>
      <c r="F16" s="75">
        <f t="shared" si="1"/>
        <v>0.11316495999999958</v>
      </c>
      <c r="G16" s="63">
        <f t="shared" si="2"/>
        <v>0.33639999999999937</v>
      </c>
      <c r="H16" s="74">
        <f t="shared" si="3"/>
        <v>4.0175579772212204</v>
      </c>
      <c r="I16" s="75">
        <f t="shared" si="4"/>
        <v>1.7557977221220433E-2</v>
      </c>
      <c r="J16" s="75">
        <f t="shared" si="5"/>
        <v>3.0828256410089561E-4</v>
      </c>
      <c r="K16" s="79">
        <f t="shared" si="6"/>
        <v>1.7557977221220433E-2</v>
      </c>
      <c r="L16" s="58">
        <v>4</v>
      </c>
      <c r="M16" s="19">
        <v>3</v>
      </c>
      <c r="N16" s="19">
        <v>5</v>
      </c>
      <c r="O16" s="19">
        <v>4</v>
      </c>
      <c r="P16" s="19">
        <v>4</v>
      </c>
      <c r="Q16" s="19">
        <v>5</v>
      </c>
      <c r="R16" s="19">
        <v>5</v>
      </c>
      <c r="S16" s="19">
        <v>5</v>
      </c>
      <c r="T16" s="19">
        <v>3</v>
      </c>
      <c r="U16" s="19">
        <v>4</v>
      </c>
      <c r="V16" s="19">
        <v>5</v>
      </c>
      <c r="W16" s="19">
        <v>4</v>
      </c>
      <c r="X16" s="19">
        <v>3</v>
      </c>
      <c r="Y16" s="19">
        <v>2</v>
      </c>
      <c r="Z16" s="19">
        <v>5</v>
      </c>
      <c r="AA16" s="19">
        <v>3</v>
      </c>
      <c r="AB16" s="19">
        <v>2</v>
      </c>
      <c r="AC16" s="19">
        <v>3</v>
      </c>
    </row>
    <row r="17" spans="1:29">
      <c r="A17">
        <v>7</v>
      </c>
      <c r="B17" s="40">
        <v>379411</v>
      </c>
      <c r="C17" s="49">
        <v>4</v>
      </c>
      <c r="D17" s="62">
        <f t="shared" si="7"/>
        <v>4.8609999999999989</v>
      </c>
      <c r="E17" s="41">
        <f t="shared" si="0"/>
        <v>0.86099999999999888</v>
      </c>
      <c r="F17" s="75">
        <f t="shared" si="1"/>
        <v>0.74132099999999812</v>
      </c>
      <c r="G17" s="63">
        <f t="shared" si="2"/>
        <v>0.86099999999999888</v>
      </c>
      <c r="H17" s="74">
        <f t="shared" si="3"/>
        <v>4.6057773652143439</v>
      </c>
      <c r="I17" s="75">
        <f t="shared" si="4"/>
        <v>0.60577736521434389</v>
      </c>
      <c r="J17" s="75">
        <f t="shared" si="5"/>
        <v>0.36696621620603259</v>
      </c>
      <c r="K17" s="79">
        <f t="shared" si="6"/>
        <v>0.60577736521434389</v>
      </c>
      <c r="L17" s="58">
        <v>4</v>
      </c>
      <c r="M17" s="19">
        <v>4</v>
      </c>
      <c r="N17" s="19">
        <v>5</v>
      </c>
      <c r="O17" s="19">
        <v>5</v>
      </c>
      <c r="P17" s="19">
        <v>4</v>
      </c>
      <c r="Q17" s="19">
        <v>4</v>
      </c>
      <c r="R17" s="19">
        <v>5</v>
      </c>
      <c r="S17" s="19">
        <v>4</v>
      </c>
      <c r="T17" s="19">
        <v>5</v>
      </c>
      <c r="U17" s="19">
        <v>4</v>
      </c>
      <c r="V17" s="19">
        <v>5</v>
      </c>
      <c r="W17" s="19">
        <v>4</v>
      </c>
      <c r="X17" s="19">
        <v>3</v>
      </c>
      <c r="Y17" s="19">
        <v>4</v>
      </c>
      <c r="Z17" s="19">
        <v>4</v>
      </c>
      <c r="AA17" s="19">
        <v>4</v>
      </c>
      <c r="AB17" s="19">
        <v>1</v>
      </c>
      <c r="AC17" s="19">
        <v>4</v>
      </c>
    </row>
    <row r="18" spans="1:29">
      <c r="A18">
        <v>8</v>
      </c>
      <c r="B18" s="40">
        <v>862596</v>
      </c>
      <c r="C18" s="49">
        <v>5</v>
      </c>
      <c r="D18" s="62">
        <f t="shared" si="7"/>
        <v>3.0886999999999998</v>
      </c>
      <c r="E18" s="41">
        <f t="shared" si="0"/>
        <v>-1.9113000000000002</v>
      </c>
      <c r="F18" s="75">
        <f t="shared" si="1"/>
        <v>3.6530676900000008</v>
      </c>
      <c r="G18" s="63">
        <f t="shared" si="2"/>
        <v>1.9113000000000002</v>
      </c>
      <c r="H18" s="74">
        <f t="shared" si="3"/>
        <v>4.9999999999999982</v>
      </c>
      <c r="I18" s="75">
        <f t="shared" si="4"/>
        <v>0</v>
      </c>
      <c r="J18" s="75">
        <f t="shared" si="5"/>
        <v>0</v>
      </c>
      <c r="K18" s="79">
        <f t="shared" si="6"/>
        <v>0</v>
      </c>
      <c r="L18" s="58">
        <v>5</v>
      </c>
      <c r="M18" s="19">
        <v>5</v>
      </c>
      <c r="N18" s="19">
        <v>5</v>
      </c>
      <c r="O18" s="19">
        <v>5</v>
      </c>
      <c r="P18" s="19">
        <v>4</v>
      </c>
      <c r="Q18" s="19">
        <v>5</v>
      </c>
      <c r="R18" s="19">
        <v>1</v>
      </c>
      <c r="S18" s="19">
        <v>2</v>
      </c>
      <c r="T18" s="19">
        <v>5</v>
      </c>
      <c r="U18" s="19">
        <v>5</v>
      </c>
      <c r="V18" s="19">
        <v>5</v>
      </c>
      <c r="W18" s="19">
        <v>4</v>
      </c>
      <c r="X18" s="19">
        <v>4</v>
      </c>
      <c r="Y18" s="19">
        <v>5</v>
      </c>
      <c r="Z18" s="19">
        <v>5</v>
      </c>
      <c r="AA18" s="19">
        <v>2</v>
      </c>
      <c r="AB18" s="19">
        <v>3</v>
      </c>
      <c r="AC18" s="19">
        <v>4</v>
      </c>
    </row>
    <row r="19" spans="1:29">
      <c r="A19">
        <v>9</v>
      </c>
      <c r="B19" s="40">
        <v>2513621</v>
      </c>
      <c r="C19" s="49">
        <v>3</v>
      </c>
      <c r="D19" s="62">
        <f t="shared" si="7"/>
        <v>3.7147999999999994</v>
      </c>
      <c r="E19" s="41">
        <f t="shared" si="0"/>
        <v>0.71479999999999944</v>
      </c>
      <c r="F19" s="75">
        <f t="shared" si="1"/>
        <v>0.51093903999999923</v>
      </c>
      <c r="G19" s="63">
        <f t="shared" si="2"/>
        <v>0.71479999999999944</v>
      </c>
      <c r="H19" s="74">
        <f t="shared" si="3"/>
        <v>3.3488360263131671</v>
      </c>
      <c r="I19" s="75">
        <f t="shared" si="4"/>
        <v>0.34883602631316712</v>
      </c>
      <c r="J19" s="75">
        <f t="shared" si="5"/>
        <v>0.12168657325396062</v>
      </c>
      <c r="K19" s="79">
        <f t="shared" si="6"/>
        <v>0.34883602631316712</v>
      </c>
      <c r="L19" s="58">
        <v>4</v>
      </c>
      <c r="M19" s="19">
        <v>4</v>
      </c>
      <c r="N19" s="19">
        <v>5</v>
      </c>
      <c r="O19" s="19">
        <v>5</v>
      </c>
      <c r="P19" s="19">
        <v>5</v>
      </c>
      <c r="Q19" s="19">
        <v>3</v>
      </c>
      <c r="R19" s="19">
        <v>4</v>
      </c>
      <c r="S19" s="19">
        <v>4</v>
      </c>
      <c r="T19" s="19">
        <v>4</v>
      </c>
      <c r="U19" s="19">
        <v>4</v>
      </c>
      <c r="V19" s="19">
        <v>5</v>
      </c>
      <c r="W19" s="19">
        <v>5</v>
      </c>
      <c r="X19" s="19">
        <v>4</v>
      </c>
      <c r="Y19" s="19">
        <v>4</v>
      </c>
      <c r="Z19" s="19">
        <v>5</v>
      </c>
      <c r="AA19" s="19">
        <v>3</v>
      </c>
      <c r="AB19" s="19">
        <v>3</v>
      </c>
      <c r="AC19" s="19">
        <v>2</v>
      </c>
    </row>
    <row r="20" spans="1:29">
      <c r="A20">
        <v>10</v>
      </c>
      <c r="B20" s="40">
        <v>844049</v>
      </c>
      <c r="C20" s="49">
        <v>5</v>
      </c>
      <c r="D20" s="62">
        <f t="shared" si="7"/>
        <v>6.5056999999999992</v>
      </c>
      <c r="E20" s="41">
        <f t="shared" si="0"/>
        <v>1.5056999999999992</v>
      </c>
      <c r="F20" s="75">
        <f t="shared" si="1"/>
        <v>2.2671324899999976</v>
      </c>
      <c r="G20" s="63">
        <f t="shared" si="2"/>
        <v>1.5056999999999992</v>
      </c>
      <c r="H20" s="74">
        <f t="shared" si="3"/>
        <v>4.9289277698875571</v>
      </c>
      <c r="I20" s="75">
        <f t="shared" si="4"/>
        <v>-7.1072230112442902E-2</v>
      </c>
      <c r="J20" s="75">
        <f t="shared" si="5"/>
        <v>5.0512618931560357E-3</v>
      </c>
      <c r="K20" s="79">
        <f t="shared" si="6"/>
        <v>7.1072230112442902E-2</v>
      </c>
      <c r="L20" s="58">
        <v>5</v>
      </c>
      <c r="M20" s="19">
        <v>5</v>
      </c>
      <c r="N20" s="19">
        <v>5</v>
      </c>
      <c r="O20" s="19">
        <v>5</v>
      </c>
      <c r="P20" s="19">
        <v>5</v>
      </c>
      <c r="Q20" s="19">
        <v>2</v>
      </c>
      <c r="R20" s="19">
        <v>4</v>
      </c>
      <c r="S20" s="19">
        <v>5</v>
      </c>
      <c r="T20" s="19">
        <v>5</v>
      </c>
      <c r="U20" s="19">
        <v>5</v>
      </c>
      <c r="V20" s="19">
        <v>5</v>
      </c>
      <c r="W20" s="19">
        <v>5</v>
      </c>
      <c r="X20" s="19">
        <v>3</v>
      </c>
      <c r="Y20" s="19">
        <v>1</v>
      </c>
      <c r="Z20" s="19">
        <v>5</v>
      </c>
      <c r="AA20" s="19">
        <v>1</v>
      </c>
      <c r="AB20" s="19">
        <v>3</v>
      </c>
      <c r="AC20" s="19">
        <v>5</v>
      </c>
    </row>
    <row r="21" spans="1:29">
      <c r="A21">
        <v>11</v>
      </c>
      <c r="B21" s="40">
        <v>1981464</v>
      </c>
      <c r="C21" s="49">
        <v>4</v>
      </c>
      <c r="D21" s="62">
        <f t="shared" si="7"/>
        <v>4.4699</v>
      </c>
      <c r="E21" s="41">
        <f t="shared" si="0"/>
        <v>0.46989999999999998</v>
      </c>
      <c r="F21" s="75">
        <f t="shared" si="1"/>
        <v>0.22080601</v>
      </c>
      <c r="G21" s="63">
        <f t="shared" si="2"/>
        <v>0.46989999999999998</v>
      </c>
      <c r="H21" s="74">
        <f t="shared" si="3"/>
        <v>3.6944815335152557</v>
      </c>
      <c r="I21" s="75">
        <f t="shared" si="4"/>
        <v>-0.30551846648474434</v>
      </c>
      <c r="J21" s="75">
        <f t="shared" si="5"/>
        <v>9.3341533363189857E-2</v>
      </c>
      <c r="K21" s="79">
        <f t="shared" si="6"/>
        <v>0.30551846648474434</v>
      </c>
      <c r="L21" s="58">
        <v>4</v>
      </c>
      <c r="M21" s="19">
        <v>3</v>
      </c>
      <c r="N21" s="19">
        <v>5</v>
      </c>
      <c r="O21" s="19">
        <v>5</v>
      </c>
      <c r="P21" s="19">
        <v>5</v>
      </c>
      <c r="Q21" s="19">
        <v>4</v>
      </c>
      <c r="R21" s="19">
        <v>3</v>
      </c>
      <c r="S21" s="19">
        <v>5</v>
      </c>
      <c r="T21" s="19">
        <v>5</v>
      </c>
      <c r="U21" s="19">
        <v>3</v>
      </c>
      <c r="V21" s="19">
        <v>5</v>
      </c>
      <c r="W21" s="19">
        <v>5</v>
      </c>
      <c r="X21" s="19">
        <v>4</v>
      </c>
      <c r="Y21" s="19">
        <v>1</v>
      </c>
      <c r="Z21" s="19">
        <v>4</v>
      </c>
      <c r="AA21" s="19">
        <v>2</v>
      </c>
      <c r="AB21" s="19">
        <v>3</v>
      </c>
      <c r="AC21" s="19">
        <v>2</v>
      </c>
    </row>
    <row r="22" spans="1:29">
      <c r="A22">
        <v>12</v>
      </c>
      <c r="B22" s="40">
        <v>1511683</v>
      </c>
      <c r="C22" s="49">
        <v>1</v>
      </c>
      <c r="D22" s="62">
        <f t="shared" si="7"/>
        <v>3.9733000000000001</v>
      </c>
      <c r="E22" s="41">
        <f t="shared" si="0"/>
        <v>2.9733000000000001</v>
      </c>
      <c r="F22" s="75">
        <f t="shared" si="1"/>
        <v>8.8405128900000012</v>
      </c>
      <c r="G22" s="63">
        <f t="shared" si="2"/>
        <v>2.9733000000000001</v>
      </c>
      <c r="H22" s="74">
        <f t="shared" si="3"/>
        <v>1.1249838540024346</v>
      </c>
      <c r="I22" s="75">
        <f t="shared" si="4"/>
        <v>0.12498385400243461</v>
      </c>
      <c r="J22" s="75">
        <f t="shared" si="5"/>
        <v>1.5620963761301891E-2</v>
      </c>
      <c r="K22" s="79">
        <f t="shared" si="6"/>
        <v>0.12498385400243461</v>
      </c>
      <c r="L22" s="58">
        <v>1</v>
      </c>
      <c r="M22" s="19">
        <v>1</v>
      </c>
      <c r="N22" s="19">
        <v>1</v>
      </c>
      <c r="O22" s="19">
        <v>1</v>
      </c>
      <c r="P22" s="19">
        <v>1</v>
      </c>
      <c r="Q22" s="19">
        <v>1</v>
      </c>
      <c r="R22" s="19">
        <v>1</v>
      </c>
      <c r="S22" s="19">
        <v>1</v>
      </c>
      <c r="T22" s="19">
        <v>1</v>
      </c>
      <c r="U22" s="19">
        <v>1</v>
      </c>
      <c r="V22" s="19">
        <v>1</v>
      </c>
      <c r="W22" s="19">
        <v>1</v>
      </c>
      <c r="X22" s="19">
        <v>1</v>
      </c>
      <c r="Y22" s="19">
        <v>1</v>
      </c>
      <c r="Z22" s="19">
        <v>1</v>
      </c>
      <c r="AA22" s="19">
        <v>1</v>
      </c>
      <c r="AB22" s="19">
        <v>1</v>
      </c>
      <c r="AC22" s="19">
        <v>1</v>
      </c>
    </row>
    <row r="23" spans="1:29">
      <c r="A23">
        <v>13</v>
      </c>
      <c r="B23" s="40">
        <v>1863499</v>
      </c>
      <c r="C23" s="49">
        <v>4</v>
      </c>
      <c r="D23" s="62">
        <f t="shared" si="7"/>
        <v>3.9636999999999993</v>
      </c>
      <c r="E23" s="41">
        <f t="shared" si="0"/>
        <v>-3.6300000000000665E-2</v>
      </c>
      <c r="F23" s="75">
        <f t="shared" si="1"/>
        <v>1.3176900000000482E-3</v>
      </c>
      <c r="G23" s="63">
        <f t="shared" si="2"/>
        <v>3.6300000000000665E-2</v>
      </c>
      <c r="H23" s="74">
        <f t="shared" si="3"/>
        <v>3.8355181999507417</v>
      </c>
      <c r="I23" s="75">
        <f t="shared" si="4"/>
        <v>-0.16448180004925828</v>
      </c>
      <c r="J23" s="75">
        <f t="shared" si="5"/>
        <v>2.7054262547444179E-2</v>
      </c>
      <c r="K23" s="79">
        <f t="shared" si="6"/>
        <v>0.16448180004925828</v>
      </c>
      <c r="L23" s="58">
        <v>4</v>
      </c>
      <c r="M23" s="19">
        <v>4</v>
      </c>
      <c r="N23" s="19">
        <v>5</v>
      </c>
      <c r="O23" s="19">
        <v>5</v>
      </c>
      <c r="P23" s="19">
        <v>5</v>
      </c>
      <c r="Q23" s="19">
        <v>3</v>
      </c>
      <c r="R23" s="19">
        <v>4</v>
      </c>
      <c r="S23" s="19">
        <v>3</v>
      </c>
      <c r="T23" s="19">
        <v>5</v>
      </c>
      <c r="U23" s="19">
        <v>5</v>
      </c>
      <c r="V23" s="19">
        <v>5</v>
      </c>
      <c r="W23" s="19">
        <v>5</v>
      </c>
      <c r="X23" s="19">
        <v>4</v>
      </c>
      <c r="Y23" s="19">
        <v>5</v>
      </c>
      <c r="Z23" s="19">
        <v>5</v>
      </c>
      <c r="AA23" s="19">
        <v>4</v>
      </c>
      <c r="AB23" s="19">
        <v>3</v>
      </c>
      <c r="AC23" s="19">
        <v>4</v>
      </c>
    </row>
    <row r="24" spans="1:29">
      <c r="A24">
        <v>14</v>
      </c>
      <c r="B24" s="40">
        <v>1830000</v>
      </c>
      <c r="C24" s="49">
        <v>5</v>
      </c>
      <c r="D24" s="62">
        <f t="shared" si="7"/>
        <v>2.3034999999999997</v>
      </c>
      <c r="E24" s="41">
        <f t="shared" si="0"/>
        <v>-2.6965000000000003</v>
      </c>
      <c r="F24" s="75">
        <f t="shared" si="1"/>
        <v>7.2711122500000016</v>
      </c>
      <c r="G24" s="63">
        <f t="shared" si="2"/>
        <v>2.6965000000000003</v>
      </c>
      <c r="H24" s="74">
        <f t="shared" si="3"/>
        <v>4.9999999999999956</v>
      </c>
      <c r="I24" s="75">
        <f t="shared" si="4"/>
        <v>0</v>
      </c>
      <c r="J24" s="75">
        <f t="shared" si="5"/>
        <v>0</v>
      </c>
      <c r="K24" s="79">
        <f t="shared" si="6"/>
        <v>0</v>
      </c>
      <c r="L24" s="58">
        <v>5</v>
      </c>
      <c r="M24" s="19">
        <v>3</v>
      </c>
      <c r="N24" s="19">
        <v>5</v>
      </c>
      <c r="O24" s="19">
        <v>5</v>
      </c>
      <c r="P24" s="19">
        <v>5</v>
      </c>
      <c r="Q24" s="19">
        <v>4</v>
      </c>
      <c r="R24" s="19">
        <v>5</v>
      </c>
      <c r="S24" s="19">
        <v>4</v>
      </c>
      <c r="T24" s="19">
        <v>2</v>
      </c>
      <c r="U24" s="19">
        <v>5</v>
      </c>
      <c r="V24" s="19">
        <v>5</v>
      </c>
      <c r="W24" s="19">
        <v>5</v>
      </c>
      <c r="X24" s="19">
        <v>5</v>
      </c>
      <c r="Y24" s="19">
        <v>5</v>
      </c>
      <c r="Z24" s="19">
        <v>5</v>
      </c>
      <c r="AA24" s="19">
        <v>5</v>
      </c>
      <c r="AB24" s="19">
        <v>5</v>
      </c>
      <c r="AC24" s="19">
        <v>5</v>
      </c>
    </row>
    <row r="25" spans="1:29">
      <c r="A25">
        <v>15</v>
      </c>
      <c r="B25" s="40">
        <v>2087711</v>
      </c>
      <c r="C25" s="49">
        <v>5</v>
      </c>
      <c r="D25" s="62">
        <f t="shared" si="7"/>
        <v>4.891799999999999</v>
      </c>
      <c r="E25" s="41">
        <f t="shared" si="0"/>
        <v>-0.10820000000000096</v>
      </c>
      <c r="F25" s="75">
        <f t="shared" si="1"/>
        <v>1.1707240000000209E-2</v>
      </c>
      <c r="G25" s="63">
        <f t="shared" si="2"/>
        <v>0.10820000000000096</v>
      </c>
      <c r="H25" s="74">
        <f t="shared" si="3"/>
        <v>4.7551987203184032</v>
      </c>
      <c r="I25" s="75">
        <f t="shared" si="4"/>
        <v>-0.24480127968159682</v>
      </c>
      <c r="J25" s="75">
        <f t="shared" si="5"/>
        <v>5.9927666533747384E-2</v>
      </c>
      <c r="K25" s="79">
        <f t="shared" si="6"/>
        <v>0.24480127968159682</v>
      </c>
      <c r="L25" s="58">
        <v>5</v>
      </c>
      <c r="M25" s="19">
        <v>5</v>
      </c>
      <c r="N25" s="19">
        <v>3</v>
      </c>
      <c r="O25" s="19">
        <v>5</v>
      </c>
      <c r="P25" s="19">
        <v>5</v>
      </c>
      <c r="Q25" s="19">
        <v>4</v>
      </c>
      <c r="R25" s="19">
        <v>4</v>
      </c>
      <c r="S25" s="19">
        <v>5</v>
      </c>
      <c r="T25" s="19">
        <v>4</v>
      </c>
      <c r="U25" s="19">
        <v>4</v>
      </c>
      <c r="V25" s="19">
        <v>4</v>
      </c>
      <c r="W25" s="19">
        <v>4</v>
      </c>
      <c r="X25" s="19">
        <v>5</v>
      </c>
      <c r="Y25" s="19">
        <v>1</v>
      </c>
      <c r="Z25" s="19">
        <v>5</v>
      </c>
      <c r="AA25" s="19">
        <v>5</v>
      </c>
      <c r="AB25" s="19">
        <v>3</v>
      </c>
      <c r="AC25" s="19">
        <v>3</v>
      </c>
    </row>
    <row r="26" spans="1:29">
      <c r="A26">
        <v>16</v>
      </c>
      <c r="B26" s="40">
        <v>2606799</v>
      </c>
      <c r="C26" s="49">
        <v>4</v>
      </c>
      <c r="D26" s="62">
        <f t="shared" si="7"/>
        <v>5.2013999999999987</v>
      </c>
      <c r="E26" s="41">
        <f t="shared" si="0"/>
        <v>1.2013999999999987</v>
      </c>
      <c r="F26" s="75">
        <f t="shared" si="1"/>
        <v>1.4433619599999969</v>
      </c>
      <c r="G26" s="63">
        <f t="shared" si="2"/>
        <v>1.2013999999999987</v>
      </c>
      <c r="H26" s="74">
        <f t="shared" si="3"/>
        <v>4.1658357121473957</v>
      </c>
      <c r="I26" s="75">
        <f t="shared" si="4"/>
        <v>0.16583571214739568</v>
      </c>
      <c r="J26" s="75">
        <f t="shared" si="5"/>
        <v>2.7501483423433878E-2</v>
      </c>
      <c r="K26" s="79">
        <f t="shared" si="6"/>
        <v>0.16583571214739568</v>
      </c>
      <c r="L26" s="58">
        <v>4</v>
      </c>
      <c r="M26" s="19">
        <v>3</v>
      </c>
      <c r="N26" s="19">
        <v>5</v>
      </c>
      <c r="O26" s="19">
        <v>5</v>
      </c>
      <c r="P26" s="19">
        <v>5</v>
      </c>
      <c r="Q26" s="19">
        <v>1</v>
      </c>
      <c r="R26" s="19">
        <v>3</v>
      </c>
      <c r="S26" s="19">
        <v>4</v>
      </c>
      <c r="T26" s="19">
        <v>5</v>
      </c>
      <c r="U26" s="19">
        <v>4</v>
      </c>
      <c r="V26" s="19">
        <v>5</v>
      </c>
      <c r="W26" s="19">
        <v>4</v>
      </c>
      <c r="X26" s="19">
        <v>4</v>
      </c>
      <c r="Y26" s="19">
        <v>3</v>
      </c>
      <c r="Z26" s="19">
        <v>4</v>
      </c>
      <c r="AA26" s="19">
        <v>4</v>
      </c>
      <c r="AB26" s="19">
        <v>2</v>
      </c>
      <c r="AC26" s="19">
        <v>4</v>
      </c>
    </row>
    <row r="27" spans="1:29">
      <c r="A27">
        <v>17</v>
      </c>
      <c r="B27" s="40">
        <v>2537543</v>
      </c>
      <c r="C27" s="49">
        <v>5</v>
      </c>
      <c r="D27" s="62">
        <f t="shared" si="7"/>
        <v>6.1223000000000001</v>
      </c>
      <c r="E27" s="41">
        <f t="shared" si="0"/>
        <v>1.1223000000000001</v>
      </c>
      <c r="F27" s="75">
        <f t="shared" si="1"/>
        <v>1.2595572900000003</v>
      </c>
      <c r="G27" s="63">
        <f t="shared" si="2"/>
        <v>1.1223000000000001</v>
      </c>
      <c r="H27" s="74">
        <f t="shared" si="3"/>
        <v>4.9999999999999982</v>
      </c>
      <c r="I27" s="75">
        <f t="shared" si="4"/>
        <v>0</v>
      </c>
      <c r="J27" s="75">
        <f t="shared" si="5"/>
        <v>0</v>
      </c>
      <c r="K27" s="79">
        <f t="shared" si="6"/>
        <v>0</v>
      </c>
      <c r="L27" s="58">
        <v>5</v>
      </c>
      <c r="M27" s="19">
        <v>1</v>
      </c>
      <c r="N27" s="19">
        <v>5</v>
      </c>
      <c r="O27" s="19">
        <v>5</v>
      </c>
      <c r="P27" s="19">
        <v>5</v>
      </c>
      <c r="Q27" s="19">
        <v>4</v>
      </c>
      <c r="R27" s="19">
        <v>5</v>
      </c>
      <c r="S27" s="19">
        <v>5</v>
      </c>
      <c r="T27" s="19">
        <v>5</v>
      </c>
      <c r="U27" s="19">
        <v>1</v>
      </c>
      <c r="V27" s="19">
        <v>5</v>
      </c>
      <c r="W27" s="19">
        <v>5</v>
      </c>
      <c r="X27" s="19">
        <v>1</v>
      </c>
      <c r="Y27" s="19">
        <v>1</v>
      </c>
      <c r="Z27" s="19">
        <v>5</v>
      </c>
      <c r="AA27" s="19">
        <v>5</v>
      </c>
      <c r="AB27" s="19">
        <v>1</v>
      </c>
      <c r="AC27" s="19">
        <v>5</v>
      </c>
    </row>
    <row r="28" spans="1:29">
      <c r="A28">
        <v>18</v>
      </c>
      <c r="B28" s="40">
        <v>265257</v>
      </c>
      <c r="C28" s="49">
        <v>5</v>
      </c>
      <c r="D28" s="62">
        <f t="shared" si="7"/>
        <v>5.8993000000000002</v>
      </c>
      <c r="E28" s="41">
        <f t="shared" si="0"/>
        <v>0.89930000000000021</v>
      </c>
      <c r="F28" s="75">
        <f t="shared" si="1"/>
        <v>0.80874049000000037</v>
      </c>
      <c r="G28" s="63">
        <f t="shared" si="2"/>
        <v>0.89930000000000021</v>
      </c>
      <c r="H28" s="74">
        <f t="shared" si="3"/>
        <v>4.9999999999999973</v>
      </c>
      <c r="I28" s="75">
        <f t="shared" si="4"/>
        <v>0</v>
      </c>
      <c r="J28" s="75">
        <f t="shared" si="5"/>
        <v>0</v>
      </c>
      <c r="K28" s="79">
        <f t="shared" si="6"/>
        <v>0</v>
      </c>
      <c r="L28" s="58">
        <v>5</v>
      </c>
      <c r="M28" s="19">
        <v>5</v>
      </c>
      <c r="N28" s="19">
        <v>5</v>
      </c>
      <c r="O28" s="19">
        <v>5</v>
      </c>
      <c r="P28" s="19">
        <v>5</v>
      </c>
      <c r="Q28" s="19">
        <v>5</v>
      </c>
      <c r="R28" s="19">
        <v>5</v>
      </c>
      <c r="S28" s="19">
        <v>5</v>
      </c>
      <c r="T28" s="19">
        <v>5</v>
      </c>
      <c r="U28" s="19">
        <v>3</v>
      </c>
      <c r="V28" s="19">
        <v>5</v>
      </c>
      <c r="W28" s="19">
        <v>5</v>
      </c>
      <c r="X28" s="19">
        <v>1</v>
      </c>
      <c r="Y28" s="19">
        <v>2</v>
      </c>
      <c r="Z28" s="19">
        <v>5</v>
      </c>
      <c r="AA28" s="19">
        <v>3</v>
      </c>
      <c r="AB28" s="19">
        <v>4</v>
      </c>
      <c r="AC28" s="19">
        <v>3</v>
      </c>
    </row>
    <row r="29" spans="1:29">
      <c r="A29">
        <v>19</v>
      </c>
      <c r="B29" s="40">
        <v>2056022</v>
      </c>
      <c r="C29" s="49">
        <v>3</v>
      </c>
      <c r="D29" s="62">
        <f t="shared" si="7"/>
        <v>4.7481999999999989</v>
      </c>
      <c r="E29" s="41">
        <f t="shared" si="0"/>
        <v>1.7481999999999989</v>
      </c>
      <c r="F29" s="75">
        <f t="shared" si="1"/>
        <v>3.0562032399999959</v>
      </c>
      <c r="G29" s="63">
        <f t="shared" si="2"/>
        <v>1.7481999999999989</v>
      </c>
      <c r="H29" s="74">
        <f t="shared" si="3"/>
        <v>3.4384875379170943</v>
      </c>
      <c r="I29" s="75">
        <f t="shared" si="4"/>
        <v>0.43848753791709427</v>
      </c>
      <c r="J29" s="75">
        <f t="shared" si="5"/>
        <v>0.19227132090859519</v>
      </c>
      <c r="K29" s="79">
        <f t="shared" si="6"/>
        <v>0.43848753791709427</v>
      </c>
      <c r="L29" s="58">
        <v>5</v>
      </c>
      <c r="M29" s="19">
        <v>2</v>
      </c>
      <c r="N29" s="19">
        <v>4</v>
      </c>
      <c r="O29" s="19">
        <v>2</v>
      </c>
      <c r="P29" s="19">
        <v>5</v>
      </c>
      <c r="Q29" s="19">
        <v>5</v>
      </c>
      <c r="R29" s="19">
        <v>3</v>
      </c>
      <c r="S29" s="19">
        <v>5</v>
      </c>
      <c r="T29" s="19">
        <v>4</v>
      </c>
      <c r="U29" s="19">
        <v>4</v>
      </c>
      <c r="V29" s="19">
        <v>5</v>
      </c>
      <c r="W29" s="19">
        <v>5</v>
      </c>
      <c r="X29" s="19">
        <v>2</v>
      </c>
      <c r="Y29" s="19">
        <v>2</v>
      </c>
      <c r="Z29" s="19">
        <v>4</v>
      </c>
      <c r="AA29" s="19">
        <v>5</v>
      </c>
      <c r="AB29" s="19">
        <v>4</v>
      </c>
      <c r="AC29" s="19">
        <v>3</v>
      </c>
    </row>
    <row r="30" spans="1:29">
      <c r="A30">
        <v>20</v>
      </c>
      <c r="B30" s="40">
        <v>1446775</v>
      </c>
      <c r="C30" s="49">
        <v>4</v>
      </c>
      <c r="D30" s="62">
        <f t="shared" si="7"/>
        <v>4.5980999999999996</v>
      </c>
      <c r="E30" s="41">
        <f t="shared" si="0"/>
        <v>0.59809999999999963</v>
      </c>
      <c r="F30" s="75">
        <f t="shared" si="1"/>
        <v>0.35772360999999958</v>
      </c>
      <c r="G30" s="63">
        <f t="shared" si="2"/>
        <v>0.59809999999999963</v>
      </c>
      <c r="H30" s="74">
        <f t="shared" si="3"/>
        <v>3.6639900065070501</v>
      </c>
      <c r="I30" s="75">
        <f t="shared" si="4"/>
        <v>-0.33600999349294991</v>
      </c>
      <c r="J30" s="75">
        <f t="shared" si="5"/>
        <v>0.11290271572713224</v>
      </c>
      <c r="K30" s="79">
        <f t="shared" si="6"/>
        <v>0.33600999349294991</v>
      </c>
      <c r="L30" s="58">
        <v>3</v>
      </c>
      <c r="M30" s="19">
        <v>5</v>
      </c>
      <c r="N30" s="19">
        <v>5</v>
      </c>
      <c r="O30" s="19">
        <v>5</v>
      </c>
      <c r="P30" s="19">
        <v>5</v>
      </c>
      <c r="Q30" s="19">
        <v>2</v>
      </c>
      <c r="R30" s="19">
        <v>5</v>
      </c>
      <c r="S30" s="19">
        <v>3</v>
      </c>
      <c r="T30" s="19">
        <v>5</v>
      </c>
      <c r="U30" s="19">
        <v>5</v>
      </c>
      <c r="V30" s="19">
        <v>4</v>
      </c>
      <c r="W30" s="19">
        <v>5</v>
      </c>
      <c r="X30" s="19">
        <v>5</v>
      </c>
      <c r="Y30" s="19">
        <v>2</v>
      </c>
      <c r="Z30" s="19">
        <v>5</v>
      </c>
      <c r="AA30" s="19">
        <v>5</v>
      </c>
      <c r="AB30" s="19">
        <v>4</v>
      </c>
      <c r="AC30" s="19">
        <v>5</v>
      </c>
    </row>
    <row r="31" spans="1:29">
      <c r="A31">
        <v>21</v>
      </c>
      <c r="B31" s="40">
        <v>1337026</v>
      </c>
      <c r="C31" s="49">
        <v>4</v>
      </c>
      <c r="D31" s="62">
        <f t="shared" si="7"/>
        <v>4.0408999999999997</v>
      </c>
      <c r="E31" s="41">
        <f t="shared" si="0"/>
        <v>4.0899999999999714E-2</v>
      </c>
      <c r="F31" s="75">
        <f t="shared" si="1"/>
        <v>1.6728099999999766E-3</v>
      </c>
      <c r="G31" s="63">
        <f t="shared" si="2"/>
        <v>4.0899999999999714E-2</v>
      </c>
      <c r="H31" s="74">
        <f t="shared" si="3"/>
        <v>4.3117847519921106</v>
      </c>
      <c r="I31" s="75">
        <f t="shared" si="4"/>
        <v>0.31178475199211064</v>
      </c>
      <c r="J31" s="75">
        <f t="shared" si="5"/>
        <v>9.7209731574781938E-2</v>
      </c>
      <c r="K31" s="79">
        <f t="shared" si="6"/>
        <v>0.31178475199211064</v>
      </c>
      <c r="L31" s="58">
        <v>4</v>
      </c>
      <c r="M31" s="19">
        <v>3</v>
      </c>
      <c r="N31" s="19">
        <v>5</v>
      </c>
      <c r="O31" s="19">
        <v>5</v>
      </c>
      <c r="P31" s="19">
        <v>4</v>
      </c>
      <c r="Q31" s="19">
        <v>3</v>
      </c>
      <c r="R31" s="19">
        <v>3</v>
      </c>
      <c r="S31" s="19">
        <v>4</v>
      </c>
      <c r="T31" s="19">
        <v>4</v>
      </c>
      <c r="U31" s="19">
        <v>3</v>
      </c>
      <c r="V31" s="19">
        <v>5</v>
      </c>
      <c r="W31" s="19">
        <v>3</v>
      </c>
      <c r="X31" s="19">
        <v>4</v>
      </c>
      <c r="Y31" s="19">
        <v>4</v>
      </c>
      <c r="Z31" s="19">
        <v>4</v>
      </c>
      <c r="AA31" s="19">
        <v>4</v>
      </c>
      <c r="AB31" s="19">
        <v>3</v>
      </c>
      <c r="AC31" s="19">
        <v>4</v>
      </c>
    </row>
    <row r="32" spans="1:29">
      <c r="A32">
        <v>22</v>
      </c>
      <c r="B32" s="40">
        <v>1110156</v>
      </c>
      <c r="C32" s="49">
        <v>4</v>
      </c>
      <c r="D32" s="62">
        <f t="shared" si="7"/>
        <v>5.0770999999999997</v>
      </c>
      <c r="E32" s="41">
        <f t="shared" si="0"/>
        <v>1.0770999999999997</v>
      </c>
      <c r="F32" s="75">
        <f t="shared" si="1"/>
        <v>1.1601444099999993</v>
      </c>
      <c r="G32" s="63">
        <f t="shared" si="2"/>
        <v>1.0770999999999997</v>
      </c>
      <c r="H32" s="74">
        <f t="shared" si="3"/>
        <v>3.8044537520261037</v>
      </c>
      <c r="I32" s="75">
        <f t="shared" si="4"/>
        <v>-0.1955462479738963</v>
      </c>
      <c r="J32" s="75">
        <f t="shared" si="5"/>
        <v>3.8238335096668546E-2</v>
      </c>
      <c r="K32" s="79">
        <f t="shared" si="6"/>
        <v>0.1955462479738963</v>
      </c>
      <c r="L32" s="58">
        <v>3</v>
      </c>
      <c r="M32" s="19">
        <v>3</v>
      </c>
      <c r="N32" s="19">
        <v>4</v>
      </c>
      <c r="O32" s="19">
        <v>5</v>
      </c>
      <c r="P32" s="19">
        <v>5</v>
      </c>
      <c r="Q32" s="19">
        <v>4</v>
      </c>
      <c r="R32" s="19">
        <v>1</v>
      </c>
      <c r="S32" s="19">
        <v>4</v>
      </c>
      <c r="T32" s="19">
        <v>5</v>
      </c>
      <c r="U32" s="19">
        <v>5</v>
      </c>
      <c r="V32" s="19">
        <v>5</v>
      </c>
      <c r="W32" s="19">
        <v>4</v>
      </c>
      <c r="X32" s="19">
        <v>1</v>
      </c>
      <c r="Y32" s="19">
        <v>4</v>
      </c>
      <c r="Z32" s="19">
        <v>4</v>
      </c>
      <c r="AA32" s="19">
        <v>2</v>
      </c>
      <c r="AB32" s="19">
        <v>4</v>
      </c>
      <c r="AC32" s="19">
        <v>5</v>
      </c>
    </row>
    <row r="33" spans="1:29">
      <c r="A33">
        <v>23</v>
      </c>
      <c r="B33" s="40">
        <v>1220185</v>
      </c>
      <c r="C33" s="49">
        <v>4</v>
      </c>
      <c r="D33" s="62">
        <f t="shared" si="7"/>
        <v>4.1491999999999996</v>
      </c>
      <c r="E33" s="41">
        <f t="shared" si="0"/>
        <v>0.14919999999999956</v>
      </c>
      <c r="F33" s="75">
        <f t="shared" si="1"/>
        <v>2.2260639999999866E-2</v>
      </c>
      <c r="G33" s="63">
        <f t="shared" si="2"/>
        <v>0.14919999999999956</v>
      </c>
      <c r="H33" s="74">
        <f t="shared" si="3"/>
        <v>4.172229075942286</v>
      </c>
      <c r="I33" s="75">
        <f t="shared" si="4"/>
        <v>0.17222907594228598</v>
      </c>
      <c r="J33" s="75">
        <f t="shared" si="5"/>
        <v>2.9662854599933713E-2</v>
      </c>
      <c r="K33" s="79">
        <f t="shared" si="6"/>
        <v>0.17222907594228598</v>
      </c>
      <c r="L33" s="58">
        <v>5</v>
      </c>
      <c r="M33" s="19">
        <v>3</v>
      </c>
      <c r="N33" s="19">
        <v>4</v>
      </c>
      <c r="O33" s="19">
        <v>4</v>
      </c>
      <c r="P33" s="19">
        <v>4</v>
      </c>
      <c r="Q33" s="19">
        <v>4</v>
      </c>
      <c r="R33" s="19">
        <v>3</v>
      </c>
      <c r="S33" s="19">
        <v>5</v>
      </c>
      <c r="T33" s="19">
        <v>4</v>
      </c>
      <c r="U33" s="19">
        <v>4</v>
      </c>
      <c r="V33" s="19">
        <v>5</v>
      </c>
      <c r="W33" s="19">
        <v>4</v>
      </c>
      <c r="X33" s="19">
        <v>5</v>
      </c>
      <c r="Y33" s="19">
        <v>2</v>
      </c>
      <c r="Z33" s="19">
        <v>4</v>
      </c>
      <c r="AA33" s="19">
        <v>3</v>
      </c>
      <c r="AB33" s="19">
        <v>4</v>
      </c>
      <c r="AC33" s="19">
        <v>4</v>
      </c>
    </row>
    <row r="34" spans="1:29">
      <c r="A34">
        <v>24</v>
      </c>
      <c r="B34" s="40">
        <v>248904</v>
      </c>
      <c r="C34" s="49">
        <v>4</v>
      </c>
      <c r="D34" s="62">
        <f t="shared" si="7"/>
        <v>4.1152999999999995</v>
      </c>
      <c r="E34" s="41">
        <f t="shared" si="0"/>
        <v>0.11529999999999951</v>
      </c>
      <c r="F34" s="75">
        <f t="shared" si="1"/>
        <v>1.3294089999999889E-2</v>
      </c>
      <c r="G34" s="63">
        <f t="shared" si="2"/>
        <v>0.11529999999999951</v>
      </c>
      <c r="H34" s="74">
        <f t="shared" si="3"/>
        <v>3.6297236736797038</v>
      </c>
      <c r="I34" s="75">
        <f t="shared" si="4"/>
        <v>-0.37027632632029617</v>
      </c>
      <c r="J34" s="75">
        <f t="shared" si="5"/>
        <v>0.13710455783325445</v>
      </c>
      <c r="K34" s="79">
        <f t="shared" si="6"/>
        <v>0.37027632632029617</v>
      </c>
      <c r="L34" s="58">
        <v>5</v>
      </c>
      <c r="M34" s="19">
        <v>3</v>
      </c>
      <c r="N34" s="19">
        <v>5</v>
      </c>
      <c r="O34" s="19">
        <v>4</v>
      </c>
      <c r="P34" s="19">
        <v>4</v>
      </c>
      <c r="Q34" s="19">
        <v>4</v>
      </c>
      <c r="R34" s="19">
        <v>2</v>
      </c>
      <c r="S34" s="19">
        <v>4</v>
      </c>
      <c r="T34" s="19">
        <v>5</v>
      </c>
      <c r="U34" s="19">
        <v>3</v>
      </c>
      <c r="V34" s="19">
        <v>4</v>
      </c>
      <c r="W34" s="19">
        <v>5</v>
      </c>
      <c r="X34" s="19">
        <v>2</v>
      </c>
      <c r="Y34" s="19">
        <v>3</v>
      </c>
      <c r="Z34" s="19">
        <v>4</v>
      </c>
      <c r="AA34" s="19">
        <v>3</v>
      </c>
      <c r="AB34" s="19">
        <v>4</v>
      </c>
      <c r="AC34" s="19">
        <v>4</v>
      </c>
    </row>
    <row r="35" spans="1:29">
      <c r="A35">
        <v>25</v>
      </c>
      <c r="B35" s="40">
        <v>2355625</v>
      </c>
      <c r="C35" s="49">
        <v>4</v>
      </c>
      <c r="D35" s="62">
        <f t="shared" si="7"/>
        <v>4.7707000000000006</v>
      </c>
      <c r="E35" s="41">
        <f t="shared" si="0"/>
        <v>0.77070000000000061</v>
      </c>
      <c r="F35" s="75">
        <f t="shared" si="1"/>
        <v>0.59397849000000091</v>
      </c>
      <c r="G35" s="63">
        <f t="shared" si="2"/>
        <v>0.77070000000000061</v>
      </c>
      <c r="H35" s="74">
        <f t="shared" si="3"/>
        <v>3.8008782916011117</v>
      </c>
      <c r="I35" s="75">
        <f t="shared" si="4"/>
        <v>-0.19912170839888832</v>
      </c>
      <c r="J35" s="75">
        <f t="shared" si="5"/>
        <v>3.9649454755691912E-2</v>
      </c>
      <c r="K35" s="79">
        <f t="shared" si="6"/>
        <v>0.19912170839888832</v>
      </c>
      <c r="L35" s="58">
        <v>3</v>
      </c>
      <c r="M35" s="19">
        <v>5</v>
      </c>
      <c r="N35" s="19">
        <v>4</v>
      </c>
      <c r="O35" s="19">
        <v>5</v>
      </c>
      <c r="P35" s="19">
        <v>5</v>
      </c>
      <c r="Q35" s="19">
        <v>4</v>
      </c>
      <c r="R35" s="19">
        <v>4</v>
      </c>
      <c r="S35" s="19">
        <v>4</v>
      </c>
      <c r="T35" s="19">
        <v>4</v>
      </c>
      <c r="U35" s="19">
        <v>5</v>
      </c>
      <c r="V35" s="19">
        <v>4</v>
      </c>
      <c r="W35" s="19">
        <v>4</v>
      </c>
      <c r="X35" s="19">
        <v>2</v>
      </c>
      <c r="Y35" s="19">
        <v>5</v>
      </c>
      <c r="Z35" s="19">
        <v>4</v>
      </c>
      <c r="AA35" s="19">
        <v>3</v>
      </c>
      <c r="AB35" s="19">
        <v>3</v>
      </c>
      <c r="AC35" s="19">
        <v>4</v>
      </c>
    </row>
    <row r="36" spans="1:29">
      <c r="A36">
        <v>26</v>
      </c>
      <c r="B36" s="40">
        <v>461110</v>
      </c>
      <c r="C36" s="49">
        <v>4</v>
      </c>
      <c r="D36" s="62">
        <f t="shared" si="7"/>
        <v>4.3920999999999992</v>
      </c>
      <c r="E36" s="41">
        <f t="shared" si="0"/>
        <v>0.39209999999999923</v>
      </c>
      <c r="F36" s="75">
        <f t="shared" si="1"/>
        <v>0.15374240999999939</v>
      </c>
      <c r="G36" s="63">
        <f t="shared" si="2"/>
        <v>0.39209999999999923</v>
      </c>
      <c r="H36" s="74">
        <f t="shared" si="3"/>
        <v>4.1094492178032365</v>
      </c>
      <c r="I36" s="75">
        <f t="shared" si="4"/>
        <v>0.10944921780323646</v>
      </c>
      <c r="J36" s="75">
        <f t="shared" si="5"/>
        <v>1.1979131277740293E-2</v>
      </c>
      <c r="K36" s="79">
        <f t="shared" si="6"/>
        <v>0.10944921780323646</v>
      </c>
      <c r="L36" s="58">
        <v>4</v>
      </c>
      <c r="M36" s="19">
        <v>5</v>
      </c>
      <c r="N36" s="19">
        <v>4</v>
      </c>
      <c r="O36" s="19">
        <v>5</v>
      </c>
      <c r="P36" s="19">
        <v>5</v>
      </c>
      <c r="Q36" s="19">
        <v>4</v>
      </c>
      <c r="R36" s="19">
        <v>1</v>
      </c>
      <c r="S36" s="19">
        <v>4</v>
      </c>
      <c r="T36" s="19">
        <v>5</v>
      </c>
      <c r="U36" s="19">
        <v>5</v>
      </c>
      <c r="V36" s="19">
        <v>4</v>
      </c>
      <c r="W36" s="19">
        <v>5</v>
      </c>
      <c r="X36" s="19">
        <v>2</v>
      </c>
      <c r="Y36" s="19">
        <v>3</v>
      </c>
      <c r="Z36" s="19">
        <v>4</v>
      </c>
      <c r="AA36" s="19">
        <v>4</v>
      </c>
      <c r="AB36" s="19">
        <v>4</v>
      </c>
      <c r="AC36" s="19">
        <v>5</v>
      </c>
    </row>
    <row r="37" spans="1:29">
      <c r="A37">
        <v>27</v>
      </c>
      <c r="B37" s="40">
        <v>917571</v>
      </c>
      <c r="C37" s="49">
        <v>3</v>
      </c>
      <c r="D37" s="62">
        <f t="shared" si="7"/>
        <v>5.1617999999999995</v>
      </c>
      <c r="E37" s="41">
        <f t="shared" si="0"/>
        <v>2.1617999999999995</v>
      </c>
      <c r="F37" s="75">
        <f t="shared" si="1"/>
        <v>4.6733792399999983</v>
      </c>
      <c r="G37" s="63">
        <f t="shared" si="2"/>
        <v>2.1617999999999995</v>
      </c>
      <c r="H37" s="74">
        <f t="shared" si="3"/>
        <v>3.8789032156069618</v>
      </c>
      <c r="I37" s="75">
        <f t="shared" si="4"/>
        <v>0.87890321560696183</v>
      </c>
      <c r="J37" s="75">
        <f t="shared" si="5"/>
        <v>0.77247086240425766</v>
      </c>
      <c r="K37" s="79">
        <f t="shared" si="6"/>
        <v>0.87890321560696183</v>
      </c>
      <c r="L37" s="58">
        <v>4</v>
      </c>
      <c r="M37" s="19">
        <v>4</v>
      </c>
      <c r="N37" s="19">
        <v>5</v>
      </c>
      <c r="O37" s="19">
        <v>5</v>
      </c>
      <c r="P37" s="19">
        <v>5</v>
      </c>
      <c r="Q37" s="19">
        <v>2</v>
      </c>
      <c r="R37" s="19">
        <v>3</v>
      </c>
      <c r="S37" s="19">
        <v>4</v>
      </c>
      <c r="T37" s="19">
        <v>5</v>
      </c>
      <c r="U37" s="19">
        <v>4</v>
      </c>
      <c r="V37" s="19">
        <v>4</v>
      </c>
      <c r="W37" s="19">
        <v>5</v>
      </c>
      <c r="X37" s="19">
        <v>3</v>
      </c>
      <c r="Y37" s="19">
        <v>1</v>
      </c>
      <c r="Z37" s="19">
        <v>5</v>
      </c>
      <c r="AA37" s="19">
        <v>4</v>
      </c>
      <c r="AB37" s="19">
        <v>3</v>
      </c>
      <c r="AC37" s="19">
        <v>4</v>
      </c>
    </row>
    <row r="38" spans="1:29">
      <c r="A38">
        <v>28</v>
      </c>
      <c r="B38" s="40">
        <v>1787323</v>
      </c>
      <c r="C38" s="49">
        <v>4</v>
      </c>
      <c r="D38" s="62">
        <f t="shared" si="7"/>
        <v>3.8720999999999992</v>
      </c>
      <c r="E38" s="41">
        <f t="shared" si="0"/>
        <v>-0.12790000000000079</v>
      </c>
      <c r="F38" s="75">
        <f t="shared" si="1"/>
        <v>1.6358410000000202E-2</v>
      </c>
      <c r="G38" s="63">
        <f t="shared" si="2"/>
        <v>0.12790000000000079</v>
      </c>
      <c r="H38" s="74">
        <f t="shared" si="3"/>
        <v>4.1622208822991942</v>
      </c>
      <c r="I38" s="75">
        <f t="shared" si="4"/>
        <v>0.16222088229919418</v>
      </c>
      <c r="J38" s="75">
        <f t="shared" si="5"/>
        <v>2.6315614653929013E-2</v>
      </c>
      <c r="K38" s="79">
        <f t="shared" si="6"/>
        <v>0.16222088229919418</v>
      </c>
      <c r="L38" s="58">
        <v>4</v>
      </c>
      <c r="M38" s="19">
        <v>4</v>
      </c>
      <c r="N38" s="19">
        <v>5</v>
      </c>
      <c r="O38" s="19">
        <v>5</v>
      </c>
      <c r="P38" s="19">
        <v>4</v>
      </c>
      <c r="Q38" s="19">
        <v>5</v>
      </c>
      <c r="R38" s="19">
        <v>4</v>
      </c>
      <c r="S38" s="19">
        <v>5</v>
      </c>
      <c r="T38" s="19">
        <v>5</v>
      </c>
      <c r="U38" s="19">
        <v>5</v>
      </c>
      <c r="V38" s="19">
        <v>5</v>
      </c>
      <c r="W38" s="19">
        <v>5</v>
      </c>
      <c r="X38" s="19">
        <v>4</v>
      </c>
      <c r="Y38" s="19">
        <v>2</v>
      </c>
      <c r="Z38" s="19">
        <v>4</v>
      </c>
      <c r="AA38" s="19">
        <v>4</v>
      </c>
      <c r="AB38" s="19">
        <v>4</v>
      </c>
      <c r="AC38" s="19">
        <v>4</v>
      </c>
    </row>
    <row r="39" spans="1:29">
      <c r="A39">
        <v>29</v>
      </c>
      <c r="B39" s="40">
        <v>1875533</v>
      </c>
      <c r="C39" s="49">
        <v>5</v>
      </c>
      <c r="D39" s="62">
        <f t="shared" si="7"/>
        <v>4.7407999999999992</v>
      </c>
      <c r="E39" s="41">
        <f t="shared" si="0"/>
        <v>-0.25920000000000076</v>
      </c>
      <c r="F39" s="75">
        <f t="shared" si="1"/>
        <v>6.7184640000000392E-2</v>
      </c>
      <c r="G39" s="63">
        <f t="shared" si="2"/>
        <v>0.25920000000000076</v>
      </c>
      <c r="H39" s="74">
        <f t="shared" si="3"/>
        <v>4.548017266307526</v>
      </c>
      <c r="I39" s="75">
        <f t="shared" si="4"/>
        <v>-0.45198273369247399</v>
      </c>
      <c r="J39" s="75">
        <f t="shared" si="5"/>
        <v>0.20428839155612186</v>
      </c>
      <c r="K39" s="79">
        <f t="shared" si="6"/>
        <v>0.45198273369247399</v>
      </c>
      <c r="L39" s="58">
        <v>5</v>
      </c>
      <c r="M39" s="19">
        <v>4</v>
      </c>
      <c r="N39" s="19">
        <v>5</v>
      </c>
      <c r="O39" s="19">
        <v>5</v>
      </c>
      <c r="P39" s="19">
        <v>5</v>
      </c>
      <c r="Q39" s="19">
        <v>4</v>
      </c>
      <c r="R39" s="19">
        <v>3</v>
      </c>
      <c r="S39" s="19">
        <v>5</v>
      </c>
      <c r="T39" s="19">
        <v>5</v>
      </c>
      <c r="U39" s="19">
        <v>4</v>
      </c>
      <c r="V39" s="19">
        <v>5</v>
      </c>
      <c r="W39" s="19">
        <v>5</v>
      </c>
      <c r="X39" s="19">
        <v>3</v>
      </c>
      <c r="Y39" s="19">
        <v>2</v>
      </c>
      <c r="Z39" s="19">
        <v>5</v>
      </c>
      <c r="AA39" s="19">
        <v>5</v>
      </c>
      <c r="AB39" s="19">
        <v>3</v>
      </c>
      <c r="AC39" s="19">
        <v>4</v>
      </c>
    </row>
    <row r="40" spans="1:29" ht="15.75" thickBot="1">
      <c r="A40">
        <v>30</v>
      </c>
      <c r="B40" s="40">
        <v>2021377</v>
      </c>
      <c r="C40" s="49">
        <v>4</v>
      </c>
      <c r="D40" s="64">
        <f t="shared" si="7"/>
        <v>4.2515000000000001</v>
      </c>
      <c r="E40" s="65">
        <f t="shared" si="0"/>
        <v>0.25150000000000006</v>
      </c>
      <c r="F40" s="77">
        <f t="shared" si="1"/>
        <v>6.3252250000000024E-2</v>
      </c>
      <c r="G40" s="66">
        <f t="shared" si="2"/>
        <v>0.25150000000000006</v>
      </c>
      <c r="H40" s="76">
        <f t="shared" si="3"/>
        <v>3.6597657327093169</v>
      </c>
      <c r="I40" s="77">
        <f t="shared" si="4"/>
        <v>-0.34023426729068307</v>
      </c>
      <c r="J40" s="77">
        <f t="shared" si="5"/>
        <v>0.11575935663882797</v>
      </c>
      <c r="K40" s="80">
        <f t="shared" si="6"/>
        <v>0.34023426729068307</v>
      </c>
      <c r="L40" s="58">
        <v>3</v>
      </c>
      <c r="M40" s="19">
        <v>3</v>
      </c>
      <c r="N40" s="19">
        <v>4</v>
      </c>
      <c r="O40" s="19">
        <v>4</v>
      </c>
      <c r="P40" s="19">
        <v>4</v>
      </c>
      <c r="Q40" s="19">
        <v>3</v>
      </c>
      <c r="R40" s="19">
        <v>4</v>
      </c>
      <c r="S40" s="19">
        <v>3</v>
      </c>
      <c r="T40" s="19">
        <v>4</v>
      </c>
      <c r="U40" s="19">
        <v>3</v>
      </c>
      <c r="V40" s="19">
        <v>4</v>
      </c>
      <c r="W40" s="19">
        <v>5</v>
      </c>
      <c r="X40" s="19">
        <v>2</v>
      </c>
      <c r="Y40" s="19">
        <v>2</v>
      </c>
      <c r="Z40" s="19">
        <v>3</v>
      </c>
      <c r="AA40" s="19">
        <v>5</v>
      </c>
      <c r="AB40" s="19">
        <v>2</v>
      </c>
      <c r="AC40" s="19">
        <v>4</v>
      </c>
    </row>
    <row r="41" spans="1:29">
      <c r="B41" s="51"/>
      <c r="C41" s="51"/>
      <c r="D41" s="51"/>
      <c r="E41" s="51"/>
      <c r="F41" s="41"/>
      <c r="G41" s="51"/>
      <c r="H41" s="51"/>
      <c r="I41" s="51"/>
      <c r="J41" s="51"/>
      <c r="K41" s="51"/>
      <c r="L41" s="51"/>
      <c r="M41" s="51"/>
      <c r="N41" s="51"/>
    </row>
  </sheetData>
  <mergeCells count="4">
    <mergeCell ref="B2:C2"/>
    <mergeCell ref="B3:C3"/>
    <mergeCell ref="F2:G2"/>
    <mergeCell ref="F3:G3"/>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sheetPr published="0"/>
  <dimension ref="B1:AC41"/>
  <sheetViews>
    <sheetView workbookViewId="0">
      <selection activeCell="D10" sqref="D10"/>
    </sheetView>
  </sheetViews>
  <sheetFormatPr defaultRowHeight="15"/>
  <cols>
    <col min="1" max="1" width="1.7109375" customWidth="1"/>
    <col min="3" max="3" width="14.42578125" customWidth="1"/>
    <col min="4" max="4" width="11.7109375" customWidth="1"/>
    <col min="5" max="5" width="14.7109375" customWidth="1"/>
    <col min="6" max="6" width="14.5703125" customWidth="1"/>
    <col min="7" max="7" width="14.28515625" customWidth="1"/>
    <col min="8" max="8" width="14" customWidth="1"/>
    <col min="9" max="9" width="12" customWidth="1"/>
    <col min="10" max="10" width="11.85546875" customWidth="1"/>
    <col min="11" max="11" width="12.42578125" customWidth="1"/>
    <col min="12" max="12" width="11.85546875" customWidth="1"/>
    <col min="13" max="13" width="12.85546875" customWidth="1"/>
    <col min="14" max="14" width="13.85546875" customWidth="1"/>
    <col min="15" max="15" width="14.42578125" customWidth="1"/>
    <col min="16" max="16" width="13.42578125" customWidth="1"/>
    <col min="17" max="17" width="15.5703125" customWidth="1"/>
    <col min="18" max="19" width="15.85546875" customWidth="1"/>
    <col min="20" max="20" width="12.7109375" customWidth="1"/>
    <col min="21" max="21" width="14" customWidth="1"/>
    <col min="22" max="22" width="13.7109375" customWidth="1"/>
  </cols>
  <sheetData>
    <row r="1" spans="2:29" ht="15.75" thickBot="1"/>
    <row r="2" spans="2:29" ht="16.5" thickTop="1" thickBot="1">
      <c r="B2" s="129" t="s">
        <v>221</v>
      </c>
      <c r="C2" s="129"/>
      <c r="D2" s="67">
        <f>SQRT((SUM(F$11:F$40)/COUNT(F$11:F$40)))</f>
        <v>1.4797483119323596</v>
      </c>
      <c r="F2" s="133" t="s">
        <v>226</v>
      </c>
      <c r="G2" s="134"/>
      <c r="H2" s="68">
        <f>SQRT((SUM(J$11:J$40)/COUNT(J$11:J$40)))</f>
        <v>0.60647829816228638</v>
      </c>
    </row>
    <row r="3" spans="2:29" ht="15.75" thickBot="1">
      <c r="B3" s="129" t="s">
        <v>225</v>
      </c>
      <c r="C3" s="129"/>
      <c r="D3" s="67">
        <f>SUM(G$11:G$40)/COUNT(G$11:G$40)</f>
        <v>1.2790000000000006</v>
      </c>
      <c r="F3" s="135" t="s">
        <v>227</v>
      </c>
      <c r="G3" s="136"/>
      <c r="H3" s="88">
        <f>SUM(K$11:K$40)/COUNT(K$11:K$40)</f>
        <v>0.50791230973550527</v>
      </c>
    </row>
    <row r="4" spans="2:29" ht="15.75" thickBot="1"/>
    <row r="5" spans="2:29" s="84" customFormat="1" ht="30.75" customHeight="1" thickBot="1">
      <c r="B5" s="81" t="s">
        <v>202</v>
      </c>
      <c r="C5" s="82" t="s">
        <v>203</v>
      </c>
      <c r="D5" s="82" t="s">
        <v>204</v>
      </c>
      <c r="E5" s="82" t="s">
        <v>205</v>
      </c>
      <c r="F5" s="82" t="s">
        <v>206</v>
      </c>
      <c r="G5" s="82" t="s">
        <v>207</v>
      </c>
      <c r="H5" s="82" t="s">
        <v>208</v>
      </c>
      <c r="I5" s="82" t="s">
        <v>209</v>
      </c>
      <c r="J5" s="82" t="s">
        <v>210</v>
      </c>
      <c r="K5" s="82" t="s">
        <v>211</v>
      </c>
      <c r="L5" s="82" t="s">
        <v>212</v>
      </c>
      <c r="M5" s="82" t="s">
        <v>213</v>
      </c>
      <c r="N5" s="82" t="s">
        <v>214</v>
      </c>
      <c r="O5" s="82" t="s">
        <v>215</v>
      </c>
      <c r="P5" s="82" t="s">
        <v>216</v>
      </c>
      <c r="Q5" s="82" t="s">
        <v>217</v>
      </c>
      <c r="R5" s="82" t="s">
        <v>218</v>
      </c>
      <c r="S5" s="82" t="s">
        <v>219</v>
      </c>
      <c r="T5" s="83" t="s">
        <v>220</v>
      </c>
    </row>
    <row r="6" spans="2:29" ht="15.75" thickBot="1">
      <c r="B6" s="85">
        <v>0.9</v>
      </c>
      <c r="C6" s="86">
        <v>0.33300000000000002</v>
      </c>
      <c r="D6" s="86">
        <v>-0.60799999999999998</v>
      </c>
      <c r="E6" s="86">
        <v>-0.67600000000000005</v>
      </c>
      <c r="F6" s="86">
        <v>0.14099999999999999</v>
      </c>
      <c r="G6" s="86">
        <v>4.5999999999999999E-2</v>
      </c>
      <c r="H6" s="86">
        <v>0.45900000000000002</v>
      </c>
      <c r="I6" s="86">
        <v>5.5E-2</v>
      </c>
      <c r="J6" s="86">
        <v>0.30099999999999999</v>
      </c>
      <c r="K6" s="86">
        <v>0.23200000000000001</v>
      </c>
      <c r="L6" s="86">
        <v>0.52100000000000002</v>
      </c>
      <c r="M6" s="86">
        <v>-9.9000000000000005E-2</v>
      </c>
      <c r="N6" s="86">
        <v>5.1999999999999998E-2</v>
      </c>
      <c r="O6" s="86">
        <v>-3.6999999999999998E-2</v>
      </c>
      <c r="P6" s="86">
        <v>0.21</v>
      </c>
      <c r="Q6" s="86">
        <v>0.33800000000000002</v>
      </c>
      <c r="R6" s="86">
        <v>-0.29599999999999999</v>
      </c>
      <c r="S6" s="86">
        <v>2.5000000000000001E-2</v>
      </c>
      <c r="T6" s="87">
        <v>-0.13400000000000001</v>
      </c>
    </row>
    <row r="7" spans="2:29" ht="15.75" thickBot="1">
      <c r="B7" s="51"/>
      <c r="C7" s="51"/>
      <c r="D7" s="51"/>
      <c r="E7" s="51"/>
      <c r="F7" s="51"/>
      <c r="G7" s="51"/>
      <c r="H7" s="51"/>
      <c r="I7" s="51"/>
      <c r="J7" s="51"/>
      <c r="K7" s="51"/>
      <c r="L7" s="51"/>
      <c r="M7" s="51"/>
      <c r="N7" s="51"/>
      <c r="O7" s="51"/>
      <c r="P7" s="51"/>
      <c r="Q7" s="51"/>
      <c r="R7" s="51"/>
      <c r="S7" s="51"/>
      <c r="T7" s="50"/>
    </row>
    <row r="8" spans="2:29" ht="16.5" thickTop="1" thickBot="1">
      <c r="B8" s="69">
        <v>3.4399917096213697</v>
      </c>
      <c r="C8" s="70">
        <v>0.73426243681444725</v>
      </c>
      <c r="D8" s="70">
        <v>-0.16631507018537028</v>
      </c>
      <c r="E8" s="70">
        <v>0.23144862289961909</v>
      </c>
      <c r="F8" s="70">
        <v>0.42136511823465123</v>
      </c>
      <c r="G8" s="70">
        <v>1.9214311533549335</v>
      </c>
      <c r="H8" s="70">
        <v>8.3491226699673529E-2</v>
      </c>
      <c r="I8" s="70">
        <v>2.9059084756468088E-2</v>
      </c>
      <c r="J8" s="70">
        <v>-1.0663627102866791</v>
      </c>
      <c r="K8" s="70">
        <v>-0.39338540193563093</v>
      </c>
      <c r="L8" s="70">
        <v>0.44853725708810499</v>
      </c>
      <c r="M8" s="70">
        <v>0.27918310122686268</v>
      </c>
      <c r="N8" s="70">
        <v>-0.54971026768618492</v>
      </c>
      <c r="O8" s="70">
        <v>-0.29500650112341981</v>
      </c>
      <c r="P8" s="70">
        <v>-0.44346840171699836</v>
      </c>
      <c r="Q8" s="70">
        <v>-1.154215948156909</v>
      </c>
      <c r="R8" s="70">
        <v>-0.20167570733377918</v>
      </c>
      <c r="S8" s="70">
        <v>-1.4752651771440415E-2</v>
      </c>
      <c r="T8" s="71">
        <v>-0.17367409592356492</v>
      </c>
    </row>
    <row r="9" spans="2:29" ht="16.5" thickTop="1" thickBot="1">
      <c r="B9" s="51"/>
      <c r="C9" s="51"/>
      <c r="D9" s="51"/>
      <c r="E9" s="51"/>
      <c r="F9" s="51"/>
      <c r="G9" s="51"/>
      <c r="H9" s="51"/>
      <c r="I9" s="51"/>
      <c r="J9" s="51"/>
      <c r="K9" s="51"/>
      <c r="L9" s="51"/>
      <c r="M9" s="51"/>
      <c r="N9" s="51"/>
      <c r="O9" s="51"/>
      <c r="P9" s="51"/>
      <c r="Q9" s="51"/>
      <c r="R9" s="51"/>
      <c r="S9" s="51"/>
      <c r="T9" s="50"/>
    </row>
    <row r="10" spans="2:29" ht="60.75" thickBot="1">
      <c r="B10" s="52" t="s">
        <v>193</v>
      </c>
      <c r="C10" s="52" t="s">
        <v>83</v>
      </c>
      <c r="D10" s="81" t="s">
        <v>201</v>
      </c>
      <c r="E10" s="82" t="s">
        <v>222</v>
      </c>
      <c r="F10" s="82" t="s">
        <v>223</v>
      </c>
      <c r="G10" s="83" t="s">
        <v>224</v>
      </c>
      <c r="H10" s="81" t="s">
        <v>228</v>
      </c>
      <c r="I10" s="82" t="s">
        <v>222</v>
      </c>
      <c r="J10" s="82" t="s">
        <v>223</v>
      </c>
      <c r="K10" s="83" t="s">
        <v>224</v>
      </c>
      <c r="L10" s="52" t="s">
        <v>62</v>
      </c>
      <c r="M10" s="52" t="s">
        <v>63</v>
      </c>
      <c r="N10" s="52" t="s">
        <v>200</v>
      </c>
      <c r="O10" s="52" t="s">
        <v>61</v>
      </c>
      <c r="P10" s="52" t="s">
        <v>60</v>
      </c>
      <c r="Q10" s="52" t="s">
        <v>68</v>
      </c>
      <c r="R10" s="52" t="s">
        <v>79</v>
      </c>
      <c r="S10" s="52" t="s">
        <v>69</v>
      </c>
      <c r="T10" s="52" t="s">
        <v>70</v>
      </c>
      <c r="U10" s="52" t="s">
        <v>75</v>
      </c>
      <c r="V10" s="52" t="s">
        <v>65</v>
      </c>
      <c r="W10" s="52" t="s">
        <v>66</v>
      </c>
      <c r="X10" s="52" t="s">
        <v>67</v>
      </c>
      <c r="Y10" s="52" t="s">
        <v>76</v>
      </c>
      <c r="Z10" s="52" t="s">
        <v>77</v>
      </c>
      <c r="AA10" s="52" t="s">
        <v>78</v>
      </c>
      <c r="AB10" s="52" t="s">
        <v>82</v>
      </c>
      <c r="AC10" s="52" t="s">
        <v>89</v>
      </c>
    </row>
    <row r="11" spans="2:29">
      <c r="B11" s="40">
        <v>1066481</v>
      </c>
      <c r="C11" s="19">
        <v>3</v>
      </c>
      <c r="D11" s="59">
        <f>$B$6+SUMPRODUCT($C$6:$T$6*L11:AC11)</f>
        <v>4.7789999999999999</v>
      </c>
      <c r="E11" s="60">
        <f>D11-C11</f>
        <v>1.7789999999999999</v>
      </c>
      <c r="F11" s="73">
        <f>E11^2</f>
        <v>3.1648409999999996</v>
      </c>
      <c r="G11" s="61">
        <f>ABS(E11)</f>
        <v>1.7789999999999999</v>
      </c>
      <c r="H11" s="72">
        <f>$B$8+SUMPRODUCT($C$8:$T$8*L11:AC11)</f>
        <v>3.939749818088881</v>
      </c>
      <c r="I11" s="73">
        <f>H11-C11</f>
        <v>0.93974981808888103</v>
      </c>
      <c r="J11" s="73">
        <f>I11^2</f>
        <v>0.88312972059808503</v>
      </c>
      <c r="K11" s="78">
        <f>ABS(I11)</f>
        <v>0.93974981808888103</v>
      </c>
      <c r="L11" s="58">
        <v>4</v>
      </c>
      <c r="M11" s="19">
        <v>4</v>
      </c>
      <c r="N11" s="19">
        <v>5</v>
      </c>
      <c r="O11" s="19">
        <v>5</v>
      </c>
      <c r="P11" s="19">
        <v>5</v>
      </c>
      <c r="Q11" s="19">
        <v>4</v>
      </c>
      <c r="R11" s="19">
        <v>2</v>
      </c>
      <c r="S11" s="19">
        <v>5</v>
      </c>
      <c r="T11" s="19">
        <v>5</v>
      </c>
      <c r="U11" s="19">
        <v>4</v>
      </c>
      <c r="V11" s="19">
        <v>5</v>
      </c>
      <c r="W11" s="19">
        <v>4</v>
      </c>
      <c r="X11" s="19">
        <v>4</v>
      </c>
      <c r="Y11" s="19">
        <v>4</v>
      </c>
      <c r="Z11" s="19">
        <v>4</v>
      </c>
      <c r="AA11" s="19">
        <v>2</v>
      </c>
      <c r="AB11" s="19">
        <v>4</v>
      </c>
      <c r="AC11" s="19">
        <v>4</v>
      </c>
    </row>
    <row r="12" spans="2:29">
      <c r="B12" s="40">
        <v>895443</v>
      </c>
      <c r="C12" s="19">
        <v>3</v>
      </c>
      <c r="D12" s="62">
        <f>$B$6+SUMPRODUCT($C$6:$T$6*L12:AC12)</f>
        <v>5.4380000000000015</v>
      </c>
      <c r="E12" s="41">
        <f t="shared" ref="E12:E40" si="0">D12-C12</f>
        <v>2.4380000000000015</v>
      </c>
      <c r="F12" s="75">
        <f t="shared" ref="F12:F40" si="1">E12^2</f>
        <v>5.9438440000000075</v>
      </c>
      <c r="G12" s="63">
        <f t="shared" ref="G12:G40" si="2">ABS(E12)</f>
        <v>2.4380000000000015</v>
      </c>
      <c r="H12" s="74">
        <f t="shared" ref="H12:H40" si="3">$B$8+SUMPRODUCT($C$8:$T$8*L12:AC12)</f>
        <v>1.9405686828565436</v>
      </c>
      <c r="I12" s="75">
        <f t="shared" ref="I12:I40" si="4">H12-C12</f>
        <v>-1.0594313171434564</v>
      </c>
      <c r="J12" s="75">
        <f t="shared" ref="J12:J40" si="5">I12^2</f>
        <v>1.1223947157443188</v>
      </c>
      <c r="K12" s="79">
        <f t="shared" ref="K12:K40" si="6">ABS(I12)</f>
        <v>1.0594313171434564</v>
      </c>
      <c r="L12" s="58">
        <v>4</v>
      </c>
      <c r="M12" s="19">
        <v>3</v>
      </c>
      <c r="N12" s="19">
        <v>5</v>
      </c>
      <c r="O12" s="19">
        <v>5</v>
      </c>
      <c r="P12" s="19">
        <v>3</v>
      </c>
      <c r="Q12" s="19">
        <v>5</v>
      </c>
      <c r="R12" s="19">
        <v>5</v>
      </c>
      <c r="S12" s="19">
        <v>4</v>
      </c>
      <c r="T12" s="19">
        <v>4</v>
      </c>
      <c r="U12" s="19">
        <v>5</v>
      </c>
      <c r="V12" s="19">
        <v>5</v>
      </c>
      <c r="W12" s="19">
        <v>3</v>
      </c>
      <c r="X12" s="19">
        <v>2</v>
      </c>
      <c r="Y12" s="19">
        <v>4</v>
      </c>
      <c r="Z12" s="19">
        <v>5</v>
      </c>
      <c r="AA12" s="19">
        <v>5</v>
      </c>
      <c r="AB12" s="19">
        <v>1</v>
      </c>
      <c r="AC12" s="19">
        <v>3</v>
      </c>
    </row>
    <row r="13" spans="2:29">
      <c r="B13" s="40">
        <v>1817718</v>
      </c>
      <c r="C13" s="19">
        <v>5</v>
      </c>
      <c r="D13" s="62">
        <f t="shared" ref="D13:D40" si="7">$B$6+SUMPRODUCT($C$6:$T$6*L13:AC13)</f>
        <v>4.4349999999999987</v>
      </c>
      <c r="E13" s="41">
        <f t="shared" si="0"/>
        <v>-0.56500000000000128</v>
      </c>
      <c r="F13" s="75">
        <f t="shared" si="1"/>
        <v>0.31922500000000142</v>
      </c>
      <c r="G13" s="63">
        <f t="shared" si="2"/>
        <v>0.56500000000000128</v>
      </c>
      <c r="H13" s="74">
        <f t="shared" si="3"/>
        <v>4.1972202152469178</v>
      </c>
      <c r="I13" s="75">
        <f t="shared" si="4"/>
        <v>-0.8027797847530822</v>
      </c>
      <c r="J13" s="75">
        <f t="shared" si="5"/>
        <v>0.64445538280820502</v>
      </c>
      <c r="K13" s="79">
        <f t="shared" si="6"/>
        <v>0.8027797847530822</v>
      </c>
      <c r="L13" s="58">
        <v>5</v>
      </c>
      <c r="M13" s="19">
        <v>5</v>
      </c>
      <c r="N13" s="19">
        <v>5</v>
      </c>
      <c r="O13" s="19">
        <v>5</v>
      </c>
      <c r="P13" s="19">
        <v>5</v>
      </c>
      <c r="Q13" s="19">
        <v>5</v>
      </c>
      <c r="R13" s="19">
        <v>4</v>
      </c>
      <c r="S13" s="19">
        <v>5</v>
      </c>
      <c r="T13" s="19">
        <v>5</v>
      </c>
      <c r="U13" s="19">
        <v>4</v>
      </c>
      <c r="V13" s="19">
        <v>5</v>
      </c>
      <c r="W13" s="19">
        <v>5</v>
      </c>
      <c r="X13" s="19">
        <v>4</v>
      </c>
      <c r="Y13" s="19">
        <v>3</v>
      </c>
      <c r="Z13" s="19">
        <v>4</v>
      </c>
      <c r="AA13" s="19">
        <v>3</v>
      </c>
      <c r="AB13" s="19">
        <v>2</v>
      </c>
      <c r="AC13" s="19">
        <v>5</v>
      </c>
    </row>
    <row r="14" spans="2:29">
      <c r="B14" s="40">
        <v>110938</v>
      </c>
      <c r="C14" s="19">
        <v>4</v>
      </c>
      <c r="D14" s="62">
        <f t="shared" si="7"/>
        <v>5.3450000000000006</v>
      </c>
      <c r="E14" s="41">
        <f t="shared" si="0"/>
        <v>1.3450000000000006</v>
      </c>
      <c r="F14" s="75">
        <f t="shared" si="1"/>
        <v>1.8090250000000017</v>
      </c>
      <c r="G14" s="63">
        <f t="shared" si="2"/>
        <v>1.3450000000000006</v>
      </c>
      <c r="H14" s="74">
        <f t="shared" si="3"/>
        <v>4.3558674246292748</v>
      </c>
      <c r="I14" s="75">
        <f t="shared" si="4"/>
        <v>0.35586742462927479</v>
      </c>
      <c r="J14" s="75">
        <f t="shared" si="5"/>
        <v>0.12664162391227257</v>
      </c>
      <c r="K14" s="79">
        <f t="shared" si="6"/>
        <v>0.35586742462927479</v>
      </c>
      <c r="L14" s="58">
        <v>5</v>
      </c>
      <c r="M14" s="19">
        <v>3</v>
      </c>
      <c r="N14" s="19">
        <v>5</v>
      </c>
      <c r="O14" s="19">
        <v>5</v>
      </c>
      <c r="P14" s="19">
        <v>5</v>
      </c>
      <c r="Q14" s="19">
        <v>4</v>
      </c>
      <c r="R14" s="19">
        <v>4</v>
      </c>
      <c r="S14" s="19">
        <v>4</v>
      </c>
      <c r="T14" s="19">
        <v>3</v>
      </c>
      <c r="U14" s="19">
        <v>5</v>
      </c>
      <c r="V14" s="19">
        <v>5</v>
      </c>
      <c r="W14" s="19">
        <v>5</v>
      </c>
      <c r="X14" s="19">
        <v>5</v>
      </c>
      <c r="Y14" s="19">
        <v>5</v>
      </c>
      <c r="Z14" s="19">
        <v>5</v>
      </c>
      <c r="AA14" s="19">
        <v>5</v>
      </c>
      <c r="AB14" s="19">
        <v>2</v>
      </c>
      <c r="AC14" s="19">
        <v>3</v>
      </c>
    </row>
    <row r="15" spans="2:29">
      <c r="B15" s="40">
        <v>305344</v>
      </c>
      <c r="C15" s="19">
        <v>3</v>
      </c>
      <c r="D15" s="62">
        <f t="shared" si="7"/>
        <v>1.109</v>
      </c>
      <c r="E15" s="41">
        <f t="shared" si="0"/>
        <v>-1.891</v>
      </c>
      <c r="F15" s="75">
        <f t="shared" si="1"/>
        <v>3.5758809999999999</v>
      </c>
      <c r="G15" s="63">
        <f t="shared" si="2"/>
        <v>1.891</v>
      </c>
      <c r="H15" s="74">
        <f t="shared" si="3"/>
        <v>3.229232920540543</v>
      </c>
      <c r="I15" s="75">
        <f t="shared" si="4"/>
        <v>0.22923292054054301</v>
      </c>
      <c r="J15" s="75">
        <f t="shared" si="5"/>
        <v>5.2547731859546906E-2</v>
      </c>
      <c r="K15" s="79">
        <f t="shared" si="6"/>
        <v>0.22923292054054301</v>
      </c>
      <c r="L15" s="58">
        <v>5</v>
      </c>
      <c r="M15" s="19">
        <v>2</v>
      </c>
      <c r="N15" s="19">
        <v>5</v>
      </c>
      <c r="O15" s="19">
        <v>1</v>
      </c>
      <c r="P15" s="19">
        <v>1</v>
      </c>
      <c r="Q15" s="19">
        <v>1</v>
      </c>
      <c r="R15" s="19">
        <v>2</v>
      </c>
      <c r="S15" s="19">
        <v>1</v>
      </c>
      <c r="T15" s="19">
        <v>4</v>
      </c>
      <c r="U15" s="19">
        <v>2</v>
      </c>
      <c r="V15" s="19">
        <v>5</v>
      </c>
      <c r="W15" s="19">
        <v>1</v>
      </c>
      <c r="X15" s="19">
        <v>1</v>
      </c>
      <c r="Y15" s="19">
        <v>1</v>
      </c>
      <c r="Z15" s="19">
        <v>4</v>
      </c>
      <c r="AA15" s="19">
        <v>2</v>
      </c>
      <c r="AB15" s="19">
        <v>1</v>
      </c>
      <c r="AC15" s="19">
        <v>3</v>
      </c>
    </row>
    <row r="16" spans="2:29">
      <c r="B16" s="40">
        <v>1887657</v>
      </c>
      <c r="C16" s="19">
        <v>2</v>
      </c>
      <c r="D16" s="62">
        <f t="shared" si="7"/>
        <v>5.1030000000000006</v>
      </c>
      <c r="E16" s="41">
        <f t="shared" si="0"/>
        <v>3.1030000000000006</v>
      </c>
      <c r="F16" s="75">
        <f t="shared" si="1"/>
        <v>9.6286090000000044</v>
      </c>
      <c r="G16" s="63">
        <f t="shared" si="2"/>
        <v>3.1030000000000006</v>
      </c>
      <c r="H16" s="74">
        <f t="shared" si="3"/>
        <v>2.7499389500581808</v>
      </c>
      <c r="I16" s="75">
        <f t="shared" si="4"/>
        <v>0.74993895005818079</v>
      </c>
      <c r="J16" s="75">
        <f t="shared" si="5"/>
        <v>0.56240842881436659</v>
      </c>
      <c r="K16" s="79">
        <f t="shared" si="6"/>
        <v>0.74993895005818079</v>
      </c>
      <c r="L16" s="58">
        <v>4</v>
      </c>
      <c r="M16" s="19">
        <v>3</v>
      </c>
      <c r="N16" s="19">
        <v>5</v>
      </c>
      <c r="O16" s="19">
        <v>4</v>
      </c>
      <c r="P16" s="19">
        <v>4</v>
      </c>
      <c r="Q16" s="19">
        <v>5</v>
      </c>
      <c r="R16" s="19">
        <v>5</v>
      </c>
      <c r="S16" s="19">
        <v>5</v>
      </c>
      <c r="T16" s="19">
        <v>3</v>
      </c>
      <c r="U16" s="19">
        <v>4</v>
      </c>
      <c r="V16" s="19">
        <v>5</v>
      </c>
      <c r="W16" s="19">
        <v>4</v>
      </c>
      <c r="X16" s="19">
        <v>3</v>
      </c>
      <c r="Y16" s="19">
        <v>2</v>
      </c>
      <c r="Z16" s="19">
        <v>5</v>
      </c>
      <c r="AA16" s="19">
        <v>3</v>
      </c>
      <c r="AB16" s="19">
        <v>2</v>
      </c>
      <c r="AC16" s="19">
        <v>3</v>
      </c>
    </row>
    <row r="17" spans="2:29">
      <c r="B17" s="40">
        <v>379411</v>
      </c>
      <c r="C17" s="19">
        <v>2</v>
      </c>
      <c r="D17" s="62">
        <f t="shared" si="7"/>
        <v>3.9670000000000001</v>
      </c>
      <c r="E17" s="41">
        <f t="shared" si="0"/>
        <v>1.9670000000000001</v>
      </c>
      <c r="F17" s="75">
        <f t="shared" si="1"/>
        <v>3.8690890000000002</v>
      </c>
      <c r="G17" s="63">
        <f t="shared" si="2"/>
        <v>1.9670000000000001</v>
      </c>
      <c r="H17" s="74">
        <f t="shared" si="3"/>
        <v>3.1077716710602155</v>
      </c>
      <c r="I17" s="75">
        <f t="shared" si="4"/>
        <v>1.1077716710602155</v>
      </c>
      <c r="J17" s="75">
        <f t="shared" si="5"/>
        <v>1.2271580752035423</v>
      </c>
      <c r="K17" s="79">
        <f t="shared" si="6"/>
        <v>1.1077716710602155</v>
      </c>
      <c r="L17" s="58">
        <v>4</v>
      </c>
      <c r="M17" s="19">
        <v>4</v>
      </c>
      <c r="N17" s="19">
        <v>5</v>
      </c>
      <c r="O17" s="19">
        <v>5</v>
      </c>
      <c r="P17" s="19">
        <v>4</v>
      </c>
      <c r="Q17" s="19">
        <v>4</v>
      </c>
      <c r="R17" s="19">
        <v>5</v>
      </c>
      <c r="S17" s="19">
        <v>4</v>
      </c>
      <c r="T17" s="19">
        <v>5</v>
      </c>
      <c r="U17" s="19">
        <v>4</v>
      </c>
      <c r="V17" s="19">
        <v>5</v>
      </c>
      <c r="W17" s="19">
        <v>4</v>
      </c>
      <c r="X17" s="19">
        <v>3</v>
      </c>
      <c r="Y17" s="19">
        <v>4</v>
      </c>
      <c r="Z17" s="19">
        <v>4</v>
      </c>
      <c r="AA17" s="19">
        <v>4</v>
      </c>
      <c r="AB17" s="19">
        <v>1</v>
      </c>
      <c r="AC17" s="19">
        <v>4</v>
      </c>
    </row>
    <row r="18" spans="2:29">
      <c r="B18" s="40">
        <v>862596</v>
      </c>
      <c r="C18" s="19">
        <v>5</v>
      </c>
      <c r="D18" s="62">
        <f t="shared" si="7"/>
        <v>5.0030000000000001</v>
      </c>
      <c r="E18" s="41">
        <f t="shared" si="0"/>
        <v>3.0000000000001137E-3</v>
      </c>
      <c r="F18" s="75">
        <f t="shared" si="1"/>
        <v>9.0000000000006829E-6</v>
      </c>
      <c r="G18" s="63">
        <f t="shared" si="2"/>
        <v>3.0000000000001137E-3</v>
      </c>
      <c r="H18" s="74">
        <f t="shared" si="3"/>
        <v>4.7053918631519043</v>
      </c>
      <c r="I18" s="75">
        <f t="shared" si="4"/>
        <v>-0.29460813684809573</v>
      </c>
      <c r="J18" s="75">
        <f t="shared" si="5"/>
        <v>8.6793954297106304E-2</v>
      </c>
      <c r="K18" s="79">
        <f t="shared" si="6"/>
        <v>0.29460813684809573</v>
      </c>
      <c r="L18" s="58">
        <v>5</v>
      </c>
      <c r="M18" s="19">
        <v>5</v>
      </c>
      <c r="N18" s="19">
        <v>5</v>
      </c>
      <c r="O18" s="19">
        <v>5</v>
      </c>
      <c r="P18" s="19">
        <v>4</v>
      </c>
      <c r="Q18" s="19">
        <v>5</v>
      </c>
      <c r="R18" s="19">
        <v>1</v>
      </c>
      <c r="S18" s="19">
        <v>2</v>
      </c>
      <c r="T18" s="19">
        <v>5</v>
      </c>
      <c r="U18" s="19">
        <v>5</v>
      </c>
      <c r="V18" s="19">
        <v>5</v>
      </c>
      <c r="W18" s="19">
        <v>4</v>
      </c>
      <c r="X18" s="19">
        <v>4</v>
      </c>
      <c r="Y18" s="19">
        <v>5</v>
      </c>
      <c r="Z18" s="19">
        <v>5</v>
      </c>
      <c r="AA18" s="19">
        <v>2</v>
      </c>
      <c r="AB18" s="19">
        <v>3</v>
      </c>
      <c r="AC18" s="19">
        <v>4</v>
      </c>
    </row>
    <row r="19" spans="2:29">
      <c r="B19" s="40">
        <v>2513621</v>
      </c>
      <c r="C19" s="19">
        <v>5</v>
      </c>
      <c r="D19" s="62">
        <f t="shared" si="7"/>
        <v>4.2340000000000009</v>
      </c>
      <c r="E19" s="41">
        <f t="shared" si="0"/>
        <v>-0.76599999999999913</v>
      </c>
      <c r="F19" s="75">
        <f t="shared" si="1"/>
        <v>0.58675599999999861</v>
      </c>
      <c r="G19" s="63">
        <f t="shared" si="2"/>
        <v>0.76599999999999913</v>
      </c>
      <c r="H19" s="74">
        <f t="shared" si="3"/>
        <v>3.8306237935661511</v>
      </c>
      <c r="I19" s="75">
        <f t="shared" si="4"/>
        <v>-1.1693762064338489</v>
      </c>
      <c r="J19" s="75">
        <f t="shared" si="5"/>
        <v>1.3674407121736196</v>
      </c>
      <c r="K19" s="79">
        <f t="shared" si="6"/>
        <v>1.1693762064338489</v>
      </c>
      <c r="L19" s="58">
        <v>4</v>
      </c>
      <c r="M19" s="19">
        <v>4</v>
      </c>
      <c r="N19" s="19">
        <v>5</v>
      </c>
      <c r="O19" s="19">
        <v>5</v>
      </c>
      <c r="P19" s="19">
        <v>5</v>
      </c>
      <c r="Q19" s="19">
        <v>3</v>
      </c>
      <c r="R19" s="19">
        <v>4</v>
      </c>
      <c r="S19" s="19">
        <v>4</v>
      </c>
      <c r="T19" s="19">
        <v>4</v>
      </c>
      <c r="U19" s="19">
        <v>4</v>
      </c>
      <c r="V19" s="19">
        <v>5</v>
      </c>
      <c r="W19" s="19">
        <v>5</v>
      </c>
      <c r="X19" s="19">
        <v>4</v>
      </c>
      <c r="Y19" s="19">
        <v>4</v>
      </c>
      <c r="Z19" s="19">
        <v>5</v>
      </c>
      <c r="AA19" s="19">
        <v>3</v>
      </c>
      <c r="AB19" s="19">
        <v>3</v>
      </c>
      <c r="AC19" s="19">
        <v>2</v>
      </c>
    </row>
    <row r="20" spans="2:29">
      <c r="B20" s="40">
        <v>844049</v>
      </c>
      <c r="C20" s="19">
        <v>5</v>
      </c>
      <c r="D20" s="62">
        <f t="shared" si="7"/>
        <v>4.1510000000000007</v>
      </c>
      <c r="E20" s="41">
        <f t="shared" si="0"/>
        <v>-0.84899999999999931</v>
      </c>
      <c r="F20" s="75">
        <f t="shared" si="1"/>
        <v>0.7208009999999988</v>
      </c>
      <c r="G20" s="63">
        <f t="shared" si="2"/>
        <v>0.84899999999999931</v>
      </c>
      <c r="H20" s="74">
        <f t="shared" si="3"/>
        <v>4.8116099115326296</v>
      </c>
      <c r="I20" s="75">
        <f t="shared" si="4"/>
        <v>-0.18839008846737038</v>
      </c>
      <c r="J20" s="75">
        <f t="shared" si="5"/>
        <v>3.5490825432743636E-2</v>
      </c>
      <c r="K20" s="79">
        <f t="shared" si="6"/>
        <v>0.18839008846737038</v>
      </c>
      <c r="L20" s="58">
        <v>5</v>
      </c>
      <c r="M20" s="19">
        <v>5</v>
      </c>
      <c r="N20" s="19">
        <v>5</v>
      </c>
      <c r="O20" s="19">
        <v>5</v>
      </c>
      <c r="P20" s="19">
        <v>5</v>
      </c>
      <c r="Q20" s="19">
        <v>2</v>
      </c>
      <c r="R20" s="19">
        <v>4</v>
      </c>
      <c r="S20" s="19">
        <v>5</v>
      </c>
      <c r="T20" s="19">
        <v>5</v>
      </c>
      <c r="U20" s="19">
        <v>5</v>
      </c>
      <c r="V20" s="19">
        <v>5</v>
      </c>
      <c r="W20" s="19">
        <v>5</v>
      </c>
      <c r="X20" s="19">
        <v>3</v>
      </c>
      <c r="Y20" s="19">
        <v>1</v>
      </c>
      <c r="Z20" s="19">
        <v>5</v>
      </c>
      <c r="AA20" s="19">
        <v>1</v>
      </c>
      <c r="AB20" s="19">
        <v>3</v>
      </c>
      <c r="AC20" s="19">
        <v>5</v>
      </c>
    </row>
    <row r="21" spans="2:29">
      <c r="B21" s="40">
        <v>1981464</v>
      </c>
      <c r="C21" s="19">
        <v>5</v>
      </c>
      <c r="D21" s="62">
        <f t="shared" si="7"/>
        <v>4.5860000000000003</v>
      </c>
      <c r="E21" s="41">
        <f t="shared" si="0"/>
        <v>-0.4139999999999997</v>
      </c>
      <c r="F21" s="75">
        <f t="shared" si="1"/>
        <v>0.17139599999999974</v>
      </c>
      <c r="G21" s="63">
        <f t="shared" si="2"/>
        <v>0.4139999999999997</v>
      </c>
      <c r="H21" s="74">
        <f t="shared" si="3"/>
        <v>4.8293824970259962</v>
      </c>
      <c r="I21" s="75">
        <f t="shared" si="4"/>
        <v>-0.1706175029740038</v>
      </c>
      <c r="J21" s="75">
        <f t="shared" si="5"/>
        <v>2.9110332321084197E-2</v>
      </c>
      <c r="K21" s="79">
        <f t="shared" si="6"/>
        <v>0.1706175029740038</v>
      </c>
      <c r="L21" s="58">
        <v>4</v>
      </c>
      <c r="M21" s="19">
        <v>3</v>
      </c>
      <c r="N21" s="19">
        <v>5</v>
      </c>
      <c r="O21" s="19">
        <v>5</v>
      </c>
      <c r="P21" s="19">
        <v>5</v>
      </c>
      <c r="Q21" s="19">
        <v>4</v>
      </c>
      <c r="R21" s="19">
        <v>3</v>
      </c>
      <c r="S21" s="19">
        <v>5</v>
      </c>
      <c r="T21" s="19">
        <v>5</v>
      </c>
      <c r="U21" s="19">
        <v>3</v>
      </c>
      <c r="V21" s="19">
        <v>5</v>
      </c>
      <c r="W21" s="19">
        <v>5</v>
      </c>
      <c r="X21" s="19">
        <v>4</v>
      </c>
      <c r="Y21" s="19">
        <v>1</v>
      </c>
      <c r="Z21" s="19">
        <v>4</v>
      </c>
      <c r="AA21" s="19">
        <v>2</v>
      </c>
      <c r="AB21" s="19">
        <v>3</v>
      </c>
      <c r="AC21" s="19">
        <v>2</v>
      </c>
    </row>
    <row r="22" spans="2:29">
      <c r="B22" s="40">
        <v>1511683</v>
      </c>
      <c r="C22" s="19">
        <v>3</v>
      </c>
      <c r="D22" s="62">
        <f t="shared" si="7"/>
        <v>1.7629999999999999</v>
      </c>
      <c r="E22" s="41">
        <f t="shared" si="0"/>
        <v>-1.2370000000000001</v>
      </c>
      <c r="F22" s="75">
        <f t="shared" si="1"/>
        <v>1.5301690000000003</v>
      </c>
      <c r="G22" s="63">
        <f t="shared" si="2"/>
        <v>1.2370000000000001</v>
      </c>
      <c r="H22" s="74">
        <f t="shared" si="3"/>
        <v>3.1302029545761538</v>
      </c>
      <c r="I22" s="75">
        <f t="shared" si="4"/>
        <v>0.13020295457615383</v>
      </c>
      <c r="J22" s="75">
        <f t="shared" si="5"/>
        <v>1.6952809380359979E-2</v>
      </c>
      <c r="K22" s="79">
        <f t="shared" si="6"/>
        <v>0.13020295457615383</v>
      </c>
      <c r="L22" s="58">
        <v>1</v>
      </c>
      <c r="M22" s="19">
        <v>1</v>
      </c>
      <c r="N22" s="19">
        <v>1</v>
      </c>
      <c r="O22" s="19">
        <v>1</v>
      </c>
      <c r="P22" s="19">
        <v>1</v>
      </c>
      <c r="Q22" s="19">
        <v>1</v>
      </c>
      <c r="R22" s="19">
        <v>1</v>
      </c>
      <c r="S22" s="19">
        <v>1</v>
      </c>
      <c r="T22" s="19">
        <v>1</v>
      </c>
      <c r="U22" s="19">
        <v>1</v>
      </c>
      <c r="V22" s="19">
        <v>1</v>
      </c>
      <c r="W22" s="19">
        <v>1</v>
      </c>
      <c r="X22" s="19">
        <v>1</v>
      </c>
      <c r="Y22" s="19">
        <v>1</v>
      </c>
      <c r="Z22" s="19">
        <v>1</v>
      </c>
      <c r="AA22" s="19">
        <v>1</v>
      </c>
      <c r="AB22" s="19">
        <v>1</v>
      </c>
      <c r="AC22" s="19">
        <v>1</v>
      </c>
    </row>
    <row r="23" spans="2:29">
      <c r="B23" s="40">
        <v>1863499</v>
      </c>
      <c r="C23" s="19">
        <v>3</v>
      </c>
      <c r="D23" s="62">
        <f t="shared" si="7"/>
        <v>4.3319999999999999</v>
      </c>
      <c r="E23" s="41">
        <f t="shared" si="0"/>
        <v>1.3319999999999999</v>
      </c>
      <c r="F23" s="75">
        <f t="shared" si="1"/>
        <v>1.7742239999999996</v>
      </c>
      <c r="G23" s="63">
        <f t="shared" si="2"/>
        <v>1.3319999999999999</v>
      </c>
      <c r="H23" s="74">
        <f t="shared" si="3"/>
        <v>3.9596460581073964</v>
      </c>
      <c r="I23" s="75">
        <f t="shared" si="4"/>
        <v>0.95964605810739645</v>
      </c>
      <c r="J23" s="75">
        <f t="shared" si="5"/>
        <v>0.92092055684106455</v>
      </c>
      <c r="K23" s="79">
        <f t="shared" si="6"/>
        <v>0.95964605810739645</v>
      </c>
      <c r="L23" s="58">
        <v>4</v>
      </c>
      <c r="M23" s="19">
        <v>4</v>
      </c>
      <c r="N23" s="19">
        <v>5</v>
      </c>
      <c r="O23" s="19">
        <v>5</v>
      </c>
      <c r="P23" s="19">
        <v>5</v>
      </c>
      <c r="Q23" s="19">
        <v>3</v>
      </c>
      <c r="R23" s="19">
        <v>4</v>
      </c>
      <c r="S23" s="19">
        <v>3</v>
      </c>
      <c r="T23" s="19">
        <v>5</v>
      </c>
      <c r="U23" s="19">
        <v>5</v>
      </c>
      <c r="V23" s="19">
        <v>5</v>
      </c>
      <c r="W23" s="19">
        <v>5</v>
      </c>
      <c r="X23" s="19">
        <v>4</v>
      </c>
      <c r="Y23" s="19">
        <v>5</v>
      </c>
      <c r="Z23" s="19">
        <v>5</v>
      </c>
      <c r="AA23" s="19">
        <v>4</v>
      </c>
      <c r="AB23" s="19">
        <v>3</v>
      </c>
      <c r="AC23" s="19">
        <v>4</v>
      </c>
    </row>
    <row r="24" spans="2:29">
      <c r="B24" s="40">
        <v>1830000</v>
      </c>
      <c r="C24" s="19">
        <v>4</v>
      </c>
      <c r="D24" s="62">
        <f t="shared" si="7"/>
        <v>4.9750000000000014</v>
      </c>
      <c r="E24" s="41">
        <f t="shared" si="0"/>
        <v>0.97500000000000142</v>
      </c>
      <c r="F24" s="75">
        <f t="shared" si="1"/>
        <v>0.95062500000000272</v>
      </c>
      <c r="G24" s="63">
        <f t="shared" si="2"/>
        <v>0.97500000000000142</v>
      </c>
      <c r="H24" s="74">
        <f t="shared" si="3"/>
        <v>4.3867057641599239</v>
      </c>
      <c r="I24" s="75">
        <f t="shared" si="4"/>
        <v>0.38670576415992386</v>
      </c>
      <c r="J24" s="75">
        <f t="shared" si="5"/>
        <v>0.14954134803451066</v>
      </c>
      <c r="K24" s="79">
        <f t="shared" si="6"/>
        <v>0.38670576415992386</v>
      </c>
      <c r="L24" s="58">
        <v>5</v>
      </c>
      <c r="M24" s="19">
        <v>3</v>
      </c>
      <c r="N24" s="19">
        <v>5</v>
      </c>
      <c r="O24" s="19">
        <v>5</v>
      </c>
      <c r="P24" s="19">
        <v>5</v>
      </c>
      <c r="Q24" s="19">
        <v>4</v>
      </c>
      <c r="R24" s="19">
        <v>5</v>
      </c>
      <c r="S24" s="19">
        <v>4</v>
      </c>
      <c r="T24" s="19">
        <v>2</v>
      </c>
      <c r="U24" s="19">
        <v>5</v>
      </c>
      <c r="V24" s="19">
        <v>5</v>
      </c>
      <c r="W24" s="19">
        <v>5</v>
      </c>
      <c r="X24" s="19">
        <v>5</v>
      </c>
      <c r="Y24" s="19">
        <v>5</v>
      </c>
      <c r="Z24" s="19">
        <v>5</v>
      </c>
      <c r="AA24" s="19">
        <v>5</v>
      </c>
      <c r="AB24" s="19">
        <v>5</v>
      </c>
      <c r="AC24" s="19">
        <v>5</v>
      </c>
    </row>
    <row r="25" spans="2:29">
      <c r="B25" s="40">
        <v>2087711</v>
      </c>
      <c r="C25" s="19">
        <v>3</v>
      </c>
      <c r="D25" s="62">
        <f t="shared" si="7"/>
        <v>4.7250000000000014</v>
      </c>
      <c r="E25" s="41">
        <f t="shared" si="0"/>
        <v>1.7250000000000014</v>
      </c>
      <c r="F25" s="75">
        <f t="shared" si="1"/>
        <v>2.9756250000000048</v>
      </c>
      <c r="G25" s="63">
        <f t="shared" si="2"/>
        <v>1.7250000000000014</v>
      </c>
      <c r="H25" s="74">
        <f t="shared" si="3"/>
        <v>3.6817027907047599</v>
      </c>
      <c r="I25" s="75">
        <f t="shared" si="4"/>
        <v>0.68170279070475992</v>
      </c>
      <c r="J25" s="75">
        <f t="shared" si="5"/>
        <v>0.46471869485465772</v>
      </c>
      <c r="K25" s="79">
        <f t="shared" si="6"/>
        <v>0.68170279070475992</v>
      </c>
      <c r="L25" s="58">
        <v>5</v>
      </c>
      <c r="M25" s="19">
        <v>5</v>
      </c>
      <c r="N25" s="19">
        <v>3</v>
      </c>
      <c r="O25" s="19">
        <v>5</v>
      </c>
      <c r="P25" s="19">
        <v>5</v>
      </c>
      <c r="Q25" s="19">
        <v>4</v>
      </c>
      <c r="R25" s="19">
        <v>4</v>
      </c>
      <c r="S25" s="19">
        <v>5</v>
      </c>
      <c r="T25" s="19">
        <v>4</v>
      </c>
      <c r="U25" s="19">
        <v>4</v>
      </c>
      <c r="V25" s="19">
        <v>4</v>
      </c>
      <c r="W25" s="19">
        <v>4</v>
      </c>
      <c r="X25" s="19">
        <v>5</v>
      </c>
      <c r="Y25" s="19">
        <v>1</v>
      </c>
      <c r="Z25" s="19">
        <v>5</v>
      </c>
      <c r="AA25" s="19">
        <v>5</v>
      </c>
      <c r="AB25" s="19">
        <v>3</v>
      </c>
      <c r="AC25" s="19">
        <v>3</v>
      </c>
    </row>
    <row r="26" spans="2:29">
      <c r="B26" s="40">
        <v>2606799</v>
      </c>
      <c r="C26" s="19">
        <v>5</v>
      </c>
      <c r="D26" s="62">
        <f t="shared" si="7"/>
        <v>2.9119999999999999</v>
      </c>
      <c r="E26" s="41">
        <f t="shared" si="0"/>
        <v>-2.0880000000000001</v>
      </c>
      <c r="F26" s="75">
        <f t="shared" si="1"/>
        <v>4.3597440000000001</v>
      </c>
      <c r="G26" s="63">
        <f t="shared" si="2"/>
        <v>2.0880000000000001</v>
      </c>
      <c r="H26" s="74">
        <f t="shared" si="3"/>
        <v>5.020635293810698</v>
      </c>
      <c r="I26" s="75">
        <f t="shared" si="4"/>
        <v>2.0635293810697952E-2</v>
      </c>
      <c r="J26" s="75">
        <f t="shared" si="5"/>
        <v>4.2581535065382923E-4</v>
      </c>
      <c r="K26" s="79">
        <f t="shared" si="6"/>
        <v>2.0635293810697952E-2</v>
      </c>
      <c r="L26" s="58">
        <v>4</v>
      </c>
      <c r="M26" s="19">
        <v>3</v>
      </c>
      <c r="N26" s="19">
        <v>5</v>
      </c>
      <c r="O26" s="19">
        <v>5</v>
      </c>
      <c r="P26" s="19">
        <v>5</v>
      </c>
      <c r="Q26" s="19">
        <v>1</v>
      </c>
      <c r="R26" s="19">
        <v>3</v>
      </c>
      <c r="S26" s="19">
        <v>4</v>
      </c>
      <c r="T26" s="19">
        <v>5</v>
      </c>
      <c r="U26" s="19">
        <v>4</v>
      </c>
      <c r="V26" s="19">
        <v>5</v>
      </c>
      <c r="W26" s="19">
        <v>4</v>
      </c>
      <c r="X26" s="19">
        <v>4</v>
      </c>
      <c r="Y26" s="19">
        <v>3</v>
      </c>
      <c r="Z26" s="19">
        <v>4</v>
      </c>
      <c r="AA26" s="19">
        <v>4</v>
      </c>
      <c r="AB26" s="19">
        <v>2</v>
      </c>
      <c r="AC26" s="19">
        <v>4</v>
      </c>
    </row>
    <row r="27" spans="2:29">
      <c r="B27" s="40">
        <v>2537543</v>
      </c>
      <c r="C27" s="19">
        <v>4</v>
      </c>
      <c r="D27" s="62">
        <f t="shared" si="7"/>
        <v>4.3120000000000012</v>
      </c>
      <c r="E27" s="41">
        <f t="shared" si="0"/>
        <v>0.31200000000000117</v>
      </c>
      <c r="F27" s="75">
        <f t="shared" si="1"/>
        <v>9.7344000000000722E-2</v>
      </c>
      <c r="G27" s="63">
        <f t="shared" si="2"/>
        <v>0.31200000000000117</v>
      </c>
      <c r="H27" s="74">
        <f t="shared" si="3"/>
        <v>3.6915781785321093</v>
      </c>
      <c r="I27" s="75">
        <f t="shared" si="4"/>
        <v>-0.30842182146789066</v>
      </c>
      <c r="J27" s="75">
        <f t="shared" si="5"/>
        <v>9.5124019957571415E-2</v>
      </c>
      <c r="K27" s="79">
        <f t="shared" si="6"/>
        <v>0.30842182146789066</v>
      </c>
      <c r="L27" s="58">
        <v>5</v>
      </c>
      <c r="M27" s="19">
        <v>1</v>
      </c>
      <c r="N27" s="19">
        <v>5</v>
      </c>
      <c r="O27" s="19">
        <v>5</v>
      </c>
      <c r="P27" s="19">
        <v>5</v>
      </c>
      <c r="Q27" s="19">
        <v>4</v>
      </c>
      <c r="R27" s="19">
        <v>5</v>
      </c>
      <c r="S27" s="19">
        <v>5</v>
      </c>
      <c r="T27" s="19">
        <v>5</v>
      </c>
      <c r="U27" s="19">
        <v>1</v>
      </c>
      <c r="V27" s="19">
        <v>5</v>
      </c>
      <c r="W27" s="19">
        <v>5</v>
      </c>
      <c r="X27" s="19">
        <v>1</v>
      </c>
      <c r="Y27" s="19">
        <v>1</v>
      </c>
      <c r="Z27" s="19">
        <v>5</v>
      </c>
      <c r="AA27" s="19">
        <v>5</v>
      </c>
      <c r="AB27" s="19">
        <v>1</v>
      </c>
      <c r="AC27" s="19">
        <v>5</v>
      </c>
    </row>
    <row r="28" spans="2:29">
      <c r="B28" s="40">
        <v>265257</v>
      </c>
      <c r="C28" s="19">
        <v>4</v>
      </c>
      <c r="D28" s="62">
        <f t="shared" si="7"/>
        <v>4.5259999999999998</v>
      </c>
      <c r="E28" s="41">
        <f t="shared" si="0"/>
        <v>0.5259999999999998</v>
      </c>
      <c r="F28" s="75">
        <f t="shared" si="1"/>
        <v>0.27667599999999981</v>
      </c>
      <c r="G28" s="63">
        <f t="shared" si="2"/>
        <v>0.5259999999999998</v>
      </c>
      <c r="H28" s="74">
        <f t="shared" si="3"/>
        <v>4.2698568881498797</v>
      </c>
      <c r="I28" s="75">
        <f t="shared" si="4"/>
        <v>0.26985688814987974</v>
      </c>
      <c r="J28" s="75">
        <f t="shared" si="5"/>
        <v>7.2822740081936704E-2</v>
      </c>
      <c r="K28" s="79">
        <f t="shared" si="6"/>
        <v>0.26985688814987974</v>
      </c>
      <c r="L28" s="58">
        <v>5</v>
      </c>
      <c r="M28" s="19">
        <v>5</v>
      </c>
      <c r="N28" s="19">
        <v>5</v>
      </c>
      <c r="O28" s="19">
        <v>5</v>
      </c>
      <c r="P28" s="19">
        <v>5</v>
      </c>
      <c r="Q28" s="19">
        <v>5</v>
      </c>
      <c r="R28" s="19">
        <v>5</v>
      </c>
      <c r="S28" s="19">
        <v>5</v>
      </c>
      <c r="T28" s="19">
        <v>5</v>
      </c>
      <c r="U28" s="19">
        <v>3</v>
      </c>
      <c r="V28" s="19">
        <v>5</v>
      </c>
      <c r="W28" s="19">
        <v>5</v>
      </c>
      <c r="X28" s="19">
        <v>1</v>
      </c>
      <c r="Y28" s="19">
        <v>2</v>
      </c>
      <c r="Z28" s="19">
        <v>5</v>
      </c>
      <c r="AA28" s="19">
        <v>3</v>
      </c>
      <c r="AB28" s="19">
        <v>4</v>
      </c>
      <c r="AC28" s="19">
        <v>3</v>
      </c>
    </row>
    <row r="29" spans="2:29">
      <c r="B29" s="40">
        <v>2056022</v>
      </c>
      <c r="C29" s="19">
        <v>5</v>
      </c>
      <c r="D29" s="62">
        <f t="shared" si="7"/>
        <v>5.8150000000000004</v>
      </c>
      <c r="E29" s="41">
        <f t="shared" si="0"/>
        <v>0.81500000000000039</v>
      </c>
      <c r="F29" s="75">
        <f t="shared" si="1"/>
        <v>0.66422500000000062</v>
      </c>
      <c r="G29" s="63">
        <f t="shared" si="2"/>
        <v>0.81500000000000039</v>
      </c>
      <c r="H29" s="74">
        <f t="shared" si="3"/>
        <v>4.5129206429791475</v>
      </c>
      <c r="I29" s="75">
        <f t="shared" si="4"/>
        <v>-0.48707935702085248</v>
      </c>
      <c r="J29" s="75">
        <f t="shared" si="5"/>
        <v>0.23724630003584707</v>
      </c>
      <c r="K29" s="79">
        <f t="shared" si="6"/>
        <v>0.48707935702085248</v>
      </c>
      <c r="L29" s="58">
        <v>5</v>
      </c>
      <c r="M29" s="19">
        <v>2</v>
      </c>
      <c r="N29" s="19">
        <v>4</v>
      </c>
      <c r="O29" s="19">
        <v>2</v>
      </c>
      <c r="P29" s="19">
        <v>5</v>
      </c>
      <c r="Q29" s="19">
        <v>5</v>
      </c>
      <c r="R29" s="19">
        <v>3</v>
      </c>
      <c r="S29" s="19">
        <v>5</v>
      </c>
      <c r="T29" s="19">
        <v>4</v>
      </c>
      <c r="U29" s="19">
        <v>4</v>
      </c>
      <c r="V29" s="19">
        <v>5</v>
      </c>
      <c r="W29" s="19">
        <v>5</v>
      </c>
      <c r="X29" s="19">
        <v>2</v>
      </c>
      <c r="Y29" s="19">
        <v>2</v>
      </c>
      <c r="Z29" s="19">
        <v>4</v>
      </c>
      <c r="AA29" s="19">
        <v>5</v>
      </c>
      <c r="AB29" s="19">
        <v>4</v>
      </c>
      <c r="AC29" s="19">
        <v>3</v>
      </c>
    </row>
    <row r="30" spans="2:29">
      <c r="B30" s="40">
        <v>1446775</v>
      </c>
      <c r="C30" s="19">
        <v>4</v>
      </c>
      <c r="D30" s="62">
        <f t="shared" si="7"/>
        <v>2.0139999999999998</v>
      </c>
      <c r="E30" s="41">
        <f t="shared" si="0"/>
        <v>-1.9860000000000002</v>
      </c>
      <c r="F30" s="75">
        <f t="shared" si="1"/>
        <v>3.9441960000000007</v>
      </c>
      <c r="G30" s="63">
        <f t="shared" si="2"/>
        <v>1.9860000000000002</v>
      </c>
      <c r="H30" s="74">
        <f t="shared" si="3"/>
        <v>3.3707495569363015</v>
      </c>
      <c r="I30" s="75">
        <f t="shared" si="4"/>
        <v>-0.62925044306369848</v>
      </c>
      <c r="J30" s="75">
        <f t="shared" si="5"/>
        <v>0.39595612009586084</v>
      </c>
      <c r="K30" s="79">
        <f t="shared" si="6"/>
        <v>0.62925044306369848</v>
      </c>
      <c r="L30" s="58">
        <v>3</v>
      </c>
      <c r="M30" s="19">
        <v>5</v>
      </c>
      <c r="N30" s="19">
        <v>5</v>
      </c>
      <c r="O30" s="19">
        <v>5</v>
      </c>
      <c r="P30" s="19">
        <v>5</v>
      </c>
      <c r="Q30" s="19">
        <v>2</v>
      </c>
      <c r="R30" s="19">
        <v>5</v>
      </c>
      <c r="S30" s="19">
        <v>3</v>
      </c>
      <c r="T30" s="19">
        <v>5</v>
      </c>
      <c r="U30" s="19">
        <v>5</v>
      </c>
      <c r="V30" s="19">
        <v>4</v>
      </c>
      <c r="W30" s="19">
        <v>5</v>
      </c>
      <c r="X30" s="19">
        <v>5</v>
      </c>
      <c r="Y30" s="19">
        <v>2</v>
      </c>
      <c r="Z30" s="19">
        <v>5</v>
      </c>
      <c r="AA30" s="19">
        <v>5</v>
      </c>
      <c r="AB30" s="19">
        <v>4</v>
      </c>
      <c r="AC30" s="19">
        <v>5</v>
      </c>
    </row>
    <row r="31" spans="2:29">
      <c r="B31" s="40">
        <v>1337026</v>
      </c>
      <c r="C31" s="19">
        <v>4</v>
      </c>
      <c r="D31" s="62">
        <f t="shared" si="7"/>
        <v>3.2140000000000004</v>
      </c>
      <c r="E31" s="41">
        <f t="shared" si="0"/>
        <v>-0.78599999999999959</v>
      </c>
      <c r="F31" s="75">
        <f t="shared" si="1"/>
        <v>0.61779599999999935</v>
      </c>
      <c r="G31" s="63">
        <f t="shared" si="2"/>
        <v>0.78599999999999959</v>
      </c>
      <c r="H31" s="74">
        <f t="shared" si="3"/>
        <v>3.3025239529003878</v>
      </c>
      <c r="I31" s="75">
        <f t="shared" si="4"/>
        <v>-0.6974760470996122</v>
      </c>
      <c r="J31" s="75">
        <f t="shared" si="5"/>
        <v>0.48647283627770044</v>
      </c>
      <c r="K31" s="79">
        <f t="shared" si="6"/>
        <v>0.6974760470996122</v>
      </c>
      <c r="L31" s="58">
        <v>4</v>
      </c>
      <c r="M31" s="19">
        <v>3</v>
      </c>
      <c r="N31" s="19">
        <v>5</v>
      </c>
      <c r="O31" s="19">
        <v>5</v>
      </c>
      <c r="P31" s="19">
        <v>4</v>
      </c>
      <c r="Q31" s="19">
        <v>3</v>
      </c>
      <c r="R31" s="19">
        <v>3</v>
      </c>
      <c r="S31" s="19">
        <v>4</v>
      </c>
      <c r="T31" s="19">
        <v>4</v>
      </c>
      <c r="U31" s="19">
        <v>3</v>
      </c>
      <c r="V31" s="19">
        <v>5</v>
      </c>
      <c r="W31" s="19">
        <v>3</v>
      </c>
      <c r="X31" s="19">
        <v>4</v>
      </c>
      <c r="Y31" s="19">
        <v>4</v>
      </c>
      <c r="Z31" s="19">
        <v>4</v>
      </c>
      <c r="AA31" s="19">
        <v>4</v>
      </c>
      <c r="AB31" s="19">
        <v>3</v>
      </c>
      <c r="AC31" s="19">
        <v>4</v>
      </c>
    </row>
    <row r="32" spans="2:29">
      <c r="B32" s="40">
        <v>1110156</v>
      </c>
      <c r="C32" s="19">
        <v>5</v>
      </c>
      <c r="D32" s="62">
        <f t="shared" si="7"/>
        <v>5.8720000000000008</v>
      </c>
      <c r="E32" s="41">
        <f t="shared" si="0"/>
        <v>0.87200000000000077</v>
      </c>
      <c r="F32" s="75">
        <f t="shared" si="1"/>
        <v>0.76038400000000139</v>
      </c>
      <c r="G32" s="63">
        <f t="shared" si="2"/>
        <v>0.87200000000000077</v>
      </c>
      <c r="H32" s="74">
        <f t="shared" si="3"/>
        <v>5.3375401186252009</v>
      </c>
      <c r="I32" s="75">
        <f t="shared" si="4"/>
        <v>0.33754011862520095</v>
      </c>
      <c r="J32" s="75">
        <f t="shared" si="5"/>
        <v>0.11393333168151473</v>
      </c>
      <c r="K32" s="79">
        <f t="shared" si="6"/>
        <v>0.33754011862520095</v>
      </c>
      <c r="L32" s="58">
        <v>3</v>
      </c>
      <c r="M32" s="19">
        <v>3</v>
      </c>
      <c r="N32" s="19">
        <v>4</v>
      </c>
      <c r="O32" s="19">
        <v>5</v>
      </c>
      <c r="P32" s="19">
        <v>5</v>
      </c>
      <c r="Q32" s="19">
        <v>4</v>
      </c>
      <c r="R32" s="19">
        <v>1</v>
      </c>
      <c r="S32" s="19">
        <v>4</v>
      </c>
      <c r="T32" s="19">
        <v>5</v>
      </c>
      <c r="U32" s="19">
        <v>5</v>
      </c>
      <c r="V32" s="19">
        <v>5</v>
      </c>
      <c r="W32" s="19">
        <v>4</v>
      </c>
      <c r="X32" s="19">
        <v>1</v>
      </c>
      <c r="Y32" s="19">
        <v>4</v>
      </c>
      <c r="Z32" s="19">
        <v>4</v>
      </c>
      <c r="AA32" s="19">
        <v>2</v>
      </c>
      <c r="AB32" s="19">
        <v>4</v>
      </c>
      <c r="AC32" s="19">
        <v>5</v>
      </c>
    </row>
    <row r="33" spans="2:29">
      <c r="B33" s="40">
        <v>1220185</v>
      </c>
      <c r="C33" s="19">
        <v>4</v>
      </c>
      <c r="D33" s="62">
        <f t="shared" si="7"/>
        <v>5.2790000000000017</v>
      </c>
      <c r="E33" s="41">
        <f t="shared" si="0"/>
        <v>1.2790000000000017</v>
      </c>
      <c r="F33" s="75">
        <f t="shared" si="1"/>
        <v>1.6358410000000043</v>
      </c>
      <c r="G33" s="63">
        <f t="shared" si="2"/>
        <v>1.2790000000000017</v>
      </c>
      <c r="H33" s="74">
        <f t="shared" si="3"/>
        <v>3.0787815122683946</v>
      </c>
      <c r="I33" s="75">
        <f t="shared" si="4"/>
        <v>-0.92121848773160542</v>
      </c>
      <c r="J33" s="75">
        <f t="shared" si="5"/>
        <v>0.84864350213850603</v>
      </c>
      <c r="K33" s="79">
        <f t="shared" si="6"/>
        <v>0.92121848773160542</v>
      </c>
      <c r="L33" s="58">
        <v>5</v>
      </c>
      <c r="M33" s="19">
        <v>3</v>
      </c>
      <c r="N33" s="19">
        <v>4</v>
      </c>
      <c r="O33" s="19">
        <v>4</v>
      </c>
      <c r="P33" s="19">
        <v>4</v>
      </c>
      <c r="Q33" s="19">
        <v>4</v>
      </c>
      <c r="R33" s="19">
        <v>3</v>
      </c>
      <c r="S33" s="19">
        <v>5</v>
      </c>
      <c r="T33" s="19">
        <v>4</v>
      </c>
      <c r="U33" s="19">
        <v>4</v>
      </c>
      <c r="V33" s="19">
        <v>5</v>
      </c>
      <c r="W33" s="19">
        <v>4</v>
      </c>
      <c r="X33" s="19">
        <v>5</v>
      </c>
      <c r="Y33" s="19">
        <v>2</v>
      </c>
      <c r="Z33" s="19">
        <v>4</v>
      </c>
      <c r="AA33" s="19">
        <v>3</v>
      </c>
      <c r="AB33" s="19">
        <v>4</v>
      </c>
      <c r="AC33" s="19">
        <v>4</v>
      </c>
    </row>
    <row r="34" spans="2:29">
      <c r="B34" s="40">
        <v>248904</v>
      </c>
      <c r="C34" s="19">
        <v>3</v>
      </c>
      <c r="D34" s="62">
        <f t="shared" si="7"/>
        <v>4.4300000000000006</v>
      </c>
      <c r="E34" s="41">
        <f t="shared" si="0"/>
        <v>1.4300000000000006</v>
      </c>
      <c r="F34" s="75">
        <f t="shared" si="1"/>
        <v>2.0449000000000019</v>
      </c>
      <c r="G34" s="63">
        <f t="shared" si="2"/>
        <v>1.4300000000000006</v>
      </c>
      <c r="H34" s="74">
        <f t="shared" si="3"/>
        <v>3.1182688344146983</v>
      </c>
      <c r="I34" s="75">
        <f t="shared" si="4"/>
        <v>0.11826883441469827</v>
      </c>
      <c r="J34" s="75">
        <f t="shared" si="5"/>
        <v>1.3987517193811317E-2</v>
      </c>
      <c r="K34" s="79">
        <f t="shared" si="6"/>
        <v>0.11826883441469827</v>
      </c>
      <c r="L34" s="58">
        <v>5</v>
      </c>
      <c r="M34" s="19">
        <v>3</v>
      </c>
      <c r="N34" s="19">
        <v>5</v>
      </c>
      <c r="O34" s="19">
        <v>4</v>
      </c>
      <c r="P34" s="19">
        <v>4</v>
      </c>
      <c r="Q34" s="19">
        <v>4</v>
      </c>
      <c r="R34" s="19">
        <v>2</v>
      </c>
      <c r="S34" s="19">
        <v>4</v>
      </c>
      <c r="T34" s="19">
        <v>5</v>
      </c>
      <c r="U34" s="19">
        <v>3</v>
      </c>
      <c r="V34" s="19">
        <v>4</v>
      </c>
      <c r="W34" s="19">
        <v>5</v>
      </c>
      <c r="X34" s="19">
        <v>2</v>
      </c>
      <c r="Y34" s="19">
        <v>3</v>
      </c>
      <c r="Z34" s="19">
        <v>4</v>
      </c>
      <c r="AA34" s="19">
        <v>3</v>
      </c>
      <c r="AB34" s="19">
        <v>4</v>
      </c>
      <c r="AC34" s="19">
        <v>4</v>
      </c>
    </row>
    <row r="35" spans="2:29">
      <c r="B35" s="40">
        <v>2355625</v>
      </c>
      <c r="C35" s="19">
        <v>5</v>
      </c>
      <c r="D35" s="62">
        <f t="shared" si="7"/>
        <v>4.6740000000000013</v>
      </c>
      <c r="E35" s="41">
        <f t="shared" si="0"/>
        <v>-0.32599999999999874</v>
      </c>
      <c r="F35" s="75">
        <f t="shared" si="1"/>
        <v>0.10627599999999918</v>
      </c>
      <c r="G35" s="63">
        <f t="shared" si="2"/>
        <v>0.32599999999999874</v>
      </c>
      <c r="H35" s="74">
        <f t="shared" si="3"/>
        <v>4.4545656707534373</v>
      </c>
      <c r="I35" s="75">
        <f t="shared" si="4"/>
        <v>-0.54543432924656265</v>
      </c>
      <c r="J35" s="75">
        <f t="shared" si="5"/>
        <v>0.29749860752064772</v>
      </c>
      <c r="K35" s="79">
        <f t="shared" si="6"/>
        <v>0.54543432924656265</v>
      </c>
      <c r="L35" s="58">
        <v>3</v>
      </c>
      <c r="M35" s="19">
        <v>5</v>
      </c>
      <c r="N35" s="19">
        <v>4</v>
      </c>
      <c r="O35" s="19">
        <v>5</v>
      </c>
      <c r="P35" s="19">
        <v>5</v>
      </c>
      <c r="Q35" s="19">
        <v>4</v>
      </c>
      <c r="R35" s="19">
        <v>4</v>
      </c>
      <c r="S35" s="19">
        <v>4</v>
      </c>
      <c r="T35" s="19">
        <v>4</v>
      </c>
      <c r="U35" s="19">
        <v>5</v>
      </c>
      <c r="V35" s="19">
        <v>4</v>
      </c>
      <c r="W35" s="19">
        <v>4</v>
      </c>
      <c r="X35" s="19">
        <v>2</v>
      </c>
      <c r="Y35" s="19">
        <v>5</v>
      </c>
      <c r="Z35" s="19">
        <v>4</v>
      </c>
      <c r="AA35" s="19">
        <v>3</v>
      </c>
      <c r="AB35" s="19">
        <v>3</v>
      </c>
      <c r="AC35" s="19">
        <v>4</v>
      </c>
    </row>
    <row r="36" spans="2:29">
      <c r="B36" s="40">
        <v>461110</v>
      </c>
      <c r="C36" s="19">
        <v>5</v>
      </c>
      <c r="D36" s="62">
        <f t="shared" si="7"/>
        <v>4.3010000000000002</v>
      </c>
      <c r="E36" s="41">
        <f t="shared" si="0"/>
        <v>-0.69899999999999984</v>
      </c>
      <c r="F36" s="75">
        <f t="shared" si="1"/>
        <v>0.48860099999999979</v>
      </c>
      <c r="G36" s="63">
        <f t="shared" si="2"/>
        <v>0.69899999999999984</v>
      </c>
      <c r="H36" s="74">
        <f t="shared" si="3"/>
        <v>4.655389532081875</v>
      </c>
      <c r="I36" s="75">
        <f t="shared" si="4"/>
        <v>-0.344610467918125</v>
      </c>
      <c r="J36" s="75">
        <f t="shared" si="5"/>
        <v>0.11875637459874906</v>
      </c>
      <c r="K36" s="79">
        <f t="shared" si="6"/>
        <v>0.344610467918125</v>
      </c>
      <c r="L36" s="58">
        <v>4</v>
      </c>
      <c r="M36" s="19">
        <v>5</v>
      </c>
      <c r="N36" s="19">
        <v>4</v>
      </c>
      <c r="O36" s="19">
        <v>5</v>
      </c>
      <c r="P36" s="19">
        <v>5</v>
      </c>
      <c r="Q36" s="19">
        <v>4</v>
      </c>
      <c r="R36" s="19">
        <v>1</v>
      </c>
      <c r="S36" s="19">
        <v>4</v>
      </c>
      <c r="T36" s="19">
        <v>5</v>
      </c>
      <c r="U36" s="19">
        <v>5</v>
      </c>
      <c r="V36" s="19">
        <v>4</v>
      </c>
      <c r="W36" s="19">
        <v>5</v>
      </c>
      <c r="X36" s="19">
        <v>2</v>
      </c>
      <c r="Y36" s="19">
        <v>3</v>
      </c>
      <c r="Z36" s="19">
        <v>4</v>
      </c>
      <c r="AA36" s="19">
        <v>4</v>
      </c>
      <c r="AB36" s="19">
        <v>4</v>
      </c>
      <c r="AC36" s="19">
        <v>5</v>
      </c>
    </row>
    <row r="37" spans="2:29">
      <c r="B37" s="40">
        <v>917571</v>
      </c>
      <c r="C37" s="19">
        <v>4</v>
      </c>
      <c r="D37" s="62">
        <f t="shared" si="7"/>
        <v>2.8940000000000001</v>
      </c>
      <c r="E37" s="41">
        <f t="shared" si="0"/>
        <v>-1.1059999999999999</v>
      </c>
      <c r="F37" s="75">
        <f t="shared" si="1"/>
        <v>1.2232359999999998</v>
      </c>
      <c r="G37" s="63">
        <f t="shared" si="2"/>
        <v>1.1059999999999999</v>
      </c>
      <c r="H37" s="74">
        <f t="shared" si="3"/>
        <v>4.1218927860410215</v>
      </c>
      <c r="I37" s="75">
        <f t="shared" si="4"/>
        <v>0.12189278604102149</v>
      </c>
      <c r="J37" s="75">
        <f t="shared" si="5"/>
        <v>1.4857851288842245E-2</v>
      </c>
      <c r="K37" s="79">
        <f t="shared" si="6"/>
        <v>0.12189278604102149</v>
      </c>
      <c r="L37" s="58">
        <v>4</v>
      </c>
      <c r="M37" s="19">
        <v>4</v>
      </c>
      <c r="N37" s="19">
        <v>5</v>
      </c>
      <c r="O37" s="19">
        <v>5</v>
      </c>
      <c r="P37" s="19">
        <v>5</v>
      </c>
      <c r="Q37" s="19">
        <v>2</v>
      </c>
      <c r="R37" s="19">
        <v>3</v>
      </c>
      <c r="S37" s="19">
        <v>4</v>
      </c>
      <c r="T37" s="19">
        <v>5</v>
      </c>
      <c r="U37" s="19">
        <v>4</v>
      </c>
      <c r="V37" s="19">
        <v>4</v>
      </c>
      <c r="W37" s="19">
        <v>5</v>
      </c>
      <c r="X37" s="19">
        <v>3</v>
      </c>
      <c r="Y37" s="19">
        <v>1</v>
      </c>
      <c r="Z37" s="19">
        <v>5</v>
      </c>
      <c r="AA37" s="19">
        <v>4</v>
      </c>
      <c r="AB37" s="19">
        <v>3</v>
      </c>
      <c r="AC37" s="19">
        <v>4</v>
      </c>
    </row>
    <row r="38" spans="2:29">
      <c r="B38" s="40">
        <v>1787323</v>
      </c>
      <c r="C38" s="19">
        <v>2</v>
      </c>
      <c r="D38" s="62">
        <f t="shared" si="7"/>
        <v>4.8629999999999995</v>
      </c>
      <c r="E38" s="41">
        <f t="shared" si="0"/>
        <v>2.8629999999999995</v>
      </c>
      <c r="F38" s="75">
        <f t="shared" si="1"/>
        <v>8.196768999999998</v>
      </c>
      <c r="G38" s="63">
        <f t="shared" si="2"/>
        <v>2.8629999999999995</v>
      </c>
      <c r="H38" s="74">
        <f t="shared" si="3"/>
        <v>2.5423404391149158</v>
      </c>
      <c r="I38" s="75">
        <f t="shared" si="4"/>
        <v>0.54234043911491581</v>
      </c>
      <c r="J38" s="75">
        <f t="shared" si="5"/>
        <v>0.29413315189935968</v>
      </c>
      <c r="K38" s="79">
        <f t="shared" si="6"/>
        <v>0.54234043911491581</v>
      </c>
      <c r="L38" s="58">
        <v>4</v>
      </c>
      <c r="M38" s="19">
        <v>4</v>
      </c>
      <c r="N38" s="19">
        <v>5</v>
      </c>
      <c r="O38" s="19">
        <v>5</v>
      </c>
      <c r="P38" s="19">
        <v>4</v>
      </c>
      <c r="Q38" s="19">
        <v>5</v>
      </c>
      <c r="R38" s="19">
        <v>4</v>
      </c>
      <c r="S38" s="19">
        <v>5</v>
      </c>
      <c r="T38" s="19">
        <v>5</v>
      </c>
      <c r="U38" s="19">
        <v>5</v>
      </c>
      <c r="V38" s="19">
        <v>5</v>
      </c>
      <c r="W38" s="19">
        <v>5</v>
      </c>
      <c r="X38" s="19">
        <v>4</v>
      </c>
      <c r="Y38" s="19">
        <v>2</v>
      </c>
      <c r="Z38" s="19">
        <v>4</v>
      </c>
      <c r="AA38" s="19">
        <v>4</v>
      </c>
      <c r="AB38" s="19">
        <v>4</v>
      </c>
      <c r="AC38" s="19">
        <v>4</v>
      </c>
    </row>
    <row r="39" spans="2:29">
      <c r="B39" s="40">
        <v>1875533</v>
      </c>
      <c r="C39" s="19">
        <v>3</v>
      </c>
      <c r="D39" s="62">
        <f t="shared" si="7"/>
        <v>4.261000000000001</v>
      </c>
      <c r="E39" s="41">
        <f t="shared" si="0"/>
        <v>1.261000000000001</v>
      </c>
      <c r="F39" s="75">
        <f t="shared" si="1"/>
        <v>1.5901210000000026</v>
      </c>
      <c r="G39" s="63">
        <f t="shared" si="2"/>
        <v>1.261000000000001</v>
      </c>
      <c r="H39" s="74">
        <f t="shared" si="3"/>
        <v>3.5908139581442202</v>
      </c>
      <c r="I39" s="75">
        <f t="shared" si="4"/>
        <v>0.59081395814422022</v>
      </c>
      <c r="J39" s="75">
        <f t="shared" si="5"/>
        <v>0.34906113313804038</v>
      </c>
      <c r="K39" s="79">
        <f t="shared" si="6"/>
        <v>0.59081395814422022</v>
      </c>
      <c r="L39" s="58">
        <v>5</v>
      </c>
      <c r="M39" s="19">
        <v>4</v>
      </c>
      <c r="N39" s="19">
        <v>5</v>
      </c>
      <c r="O39" s="19">
        <v>5</v>
      </c>
      <c r="P39" s="19">
        <v>5</v>
      </c>
      <c r="Q39" s="19">
        <v>4</v>
      </c>
      <c r="R39" s="19">
        <v>3</v>
      </c>
      <c r="S39" s="19">
        <v>5</v>
      </c>
      <c r="T39" s="19">
        <v>5</v>
      </c>
      <c r="U39" s="19">
        <v>4</v>
      </c>
      <c r="V39" s="19">
        <v>5</v>
      </c>
      <c r="W39" s="19">
        <v>5</v>
      </c>
      <c r="X39" s="19">
        <v>3</v>
      </c>
      <c r="Y39" s="19">
        <v>2</v>
      </c>
      <c r="Z39" s="19">
        <v>5</v>
      </c>
      <c r="AA39" s="19">
        <v>5</v>
      </c>
      <c r="AB39" s="19">
        <v>3</v>
      </c>
      <c r="AC39" s="19">
        <v>4</v>
      </c>
    </row>
    <row r="40" spans="2:29" ht="15.75" thickBot="1">
      <c r="B40" s="40">
        <v>2021377</v>
      </c>
      <c r="C40" s="19">
        <v>4</v>
      </c>
      <c r="D40" s="64">
        <f t="shared" si="7"/>
        <v>2.3680000000000008</v>
      </c>
      <c r="E40" s="65">
        <f t="shared" si="0"/>
        <v>-1.6319999999999992</v>
      </c>
      <c r="F40" s="77">
        <f t="shared" si="1"/>
        <v>2.6634239999999973</v>
      </c>
      <c r="G40" s="66">
        <f t="shared" si="2"/>
        <v>1.6319999999999992</v>
      </c>
      <c r="H40" s="76">
        <f t="shared" si="3"/>
        <v>4.0765086316709898</v>
      </c>
      <c r="I40" s="77">
        <f t="shared" si="4"/>
        <v>7.6508631670989757E-2</v>
      </c>
      <c r="J40" s="77">
        <f t="shared" si="5"/>
        <v>5.8535707201671765E-3</v>
      </c>
      <c r="K40" s="80">
        <f t="shared" si="6"/>
        <v>7.6508631670989757E-2</v>
      </c>
      <c r="L40" s="58">
        <v>3</v>
      </c>
      <c r="M40" s="19">
        <v>3</v>
      </c>
      <c r="N40" s="19">
        <v>4</v>
      </c>
      <c r="O40" s="19">
        <v>4</v>
      </c>
      <c r="P40" s="19">
        <v>4</v>
      </c>
      <c r="Q40" s="19">
        <v>3</v>
      </c>
      <c r="R40" s="19">
        <v>4</v>
      </c>
      <c r="S40" s="19">
        <v>3</v>
      </c>
      <c r="T40" s="19">
        <v>4</v>
      </c>
      <c r="U40" s="19">
        <v>3</v>
      </c>
      <c r="V40" s="19">
        <v>4</v>
      </c>
      <c r="W40" s="19">
        <v>5</v>
      </c>
      <c r="X40" s="19">
        <v>2</v>
      </c>
      <c r="Y40" s="19">
        <v>2</v>
      </c>
      <c r="Z40" s="19">
        <v>3</v>
      </c>
      <c r="AA40" s="19">
        <v>5</v>
      </c>
      <c r="AB40" s="19">
        <v>2</v>
      </c>
      <c r="AC40" s="19">
        <v>4</v>
      </c>
    </row>
    <row r="41" spans="2:29">
      <c r="B41" s="51"/>
      <c r="C41" s="51"/>
      <c r="D41" s="51"/>
      <c r="E41" s="51"/>
      <c r="F41" s="41"/>
      <c r="G41" s="51"/>
      <c r="H41" s="51"/>
      <c r="I41" s="51"/>
      <c r="J41" s="51"/>
      <c r="K41" s="51"/>
      <c r="L41" s="51"/>
      <c r="M41" s="51"/>
      <c r="N41" s="51"/>
    </row>
  </sheetData>
  <mergeCells count="4">
    <mergeCell ref="B2:C2"/>
    <mergeCell ref="F2:G2"/>
    <mergeCell ref="B3:C3"/>
    <mergeCell ref="F3:G3"/>
  </mergeCells>
  <pageMargins left="0.7" right="0.7" top="0.75" bottom="0.75" header="0.3" footer="0.3"/>
</worksheet>
</file>

<file path=xl/worksheets/sheet15.xml><?xml version="1.0" encoding="utf-8"?>
<worksheet xmlns="http://schemas.openxmlformats.org/spreadsheetml/2006/main" xmlns:r="http://schemas.openxmlformats.org/officeDocument/2006/relationships">
  <sheetPr published="0"/>
  <dimension ref="B1:AC41"/>
  <sheetViews>
    <sheetView workbookViewId="0">
      <selection activeCell="B6" sqref="B6"/>
    </sheetView>
  </sheetViews>
  <sheetFormatPr defaultRowHeight="15"/>
  <cols>
    <col min="1" max="1" width="1.7109375" customWidth="1"/>
    <col min="3" max="3" width="14.42578125" customWidth="1"/>
    <col min="4" max="4" width="11.7109375" customWidth="1"/>
    <col min="5" max="5" width="14.7109375" customWidth="1"/>
    <col min="6" max="6" width="14.5703125" customWidth="1"/>
    <col min="7" max="7" width="14.28515625" customWidth="1"/>
    <col min="8" max="8" width="14" customWidth="1"/>
    <col min="9" max="9" width="12" customWidth="1"/>
    <col min="10" max="10" width="11.85546875" customWidth="1"/>
    <col min="11" max="11" width="12.42578125" customWidth="1"/>
    <col min="12" max="12" width="11.85546875" customWidth="1"/>
    <col min="13" max="13" width="12.85546875" customWidth="1"/>
    <col min="14" max="14" width="13.85546875" customWidth="1"/>
    <col min="15" max="15" width="14.42578125" customWidth="1"/>
    <col min="16" max="16" width="13.42578125" customWidth="1"/>
    <col min="17" max="17" width="15.5703125" customWidth="1"/>
    <col min="18" max="19" width="15.85546875" customWidth="1"/>
    <col min="20" max="20" width="12.7109375" customWidth="1"/>
    <col min="21" max="21" width="14" customWidth="1"/>
    <col min="22" max="22" width="13.7109375" customWidth="1"/>
  </cols>
  <sheetData>
    <row r="1" spans="2:29" ht="15.75" thickBot="1"/>
    <row r="2" spans="2:29" ht="16.5" thickTop="1" thickBot="1">
      <c r="B2" s="129" t="s">
        <v>221</v>
      </c>
      <c r="C2" s="129"/>
      <c r="D2" s="67">
        <f>SQRT((SUM(F$11:F$40)/COUNT(F$11:F$40)))</f>
        <v>0.98963511861695785</v>
      </c>
      <c r="F2" s="133" t="s">
        <v>226</v>
      </c>
      <c r="G2" s="134"/>
      <c r="H2" s="68">
        <f>SQRT((SUM(J$11:J$40)/COUNT(J$11:J$40)))</f>
        <v>0.44977042717803445</v>
      </c>
    </row>
    <row r="3" spans="2:29" ht="15.75" thickBot="1">
      <c r="B3" s="129" t="s">
        <v>225</v>
      </c>
      <c r="C3" s="129"/>
      <c r="D3" s="67">
        <f>SUM(G$11:G$40)/COUNT(G$11:G$40)</f>
        <v>0.6832533333333336</v>
      </c>
      <c r="F3" s="135" t="s">
        <v>227</v>
      </c>
      <c r="G3" s="136"/>
      <c r="H3" s="88">
        <f>SUM(K$11:K$40)/COUNT(K$11:K$40)</f>
        <v>0.39272642956905579</v>
      </c>
    </row>
    <row r="4" spans="2:29" ht="15.75" thickBot="1"/>
    <row r="5" spans="2:29" s="84" customFormat="1" ht="30.75" customHeight="1" thickBot="1">
      <c r="B5" s="81" t="s">
        <v>202</v>
      </c>
      <c r="C5" s="82" t="s">
        <v>203</v>
      </c>
      <c r="D5" s="82" t="s">
        <v>204</v>
      </c>
      <c r="E5" s="82" t="s">
        <v>205</v>
      </c>
      <c r="F5" s="82" t="s">
        <v>206</v>
      </c>
      <c r="G5" s="82" t="s">
        <v>207</v>
      </c>
      <c r="H5" s="82" t="s">
        <v>208</v>
      </c>
      <c r="I5" s="82" t="s">
        <v>209</v>
      </c>
      <c r="J5" s="82" t="s">
        <v>210</v>
      </c>
      <c r="K5" s="82" t="s">
        <v>211</v>
      </c>
      <c r="L5" s="82" t="s">
        <v>212</v>
      </c>
      <c r="M5" s="82" t="s">
        <v>213</v>
      </c>
      <c r="N5" s="82" t="s">
        <v>214</v>
      </c>
      <c r="O5" s="82" t="s">
        <v>215</v>
      </c>
      <c r="P5" s="82" t="s">
        <v>216</v>
      </c>
      <c r="Q5" s="82" t="s">
        <v>217</v>
      </c>
      <c r="R5" s="82" t="s">
        <v>218</v>
      </c>
      <c r="S5" s="82" t="s">
        <v>219</v>
      </c>
      <c r="T5" s="83" t="s">
        <v>220</v>
      </c>
    </row>
    <row r="6" spans="2:29" ht="15.75" thickBot="1">
      <c r="B6" s="85">
        <v>-0.68600000000000005</v>
      </c>
      <c r="C6" s="86">
        <v>-0.11700000000000001</v>
      </c>
      <c r="D6" s="86">
        <v>7.3999999999999996E-2</v>
      </c>
      <c r="E6" s="86">
        <v>0.19900000000000001</v>
      </c>
      <c r="F6" s="86">
        <v>0.35699999999999998</v>
      </c>
      <c r="G6" s="86">
        <v>0.30299999999999999</v>
      </c>
      <c r="H6" s="86">
        <v>-0.09</v>
      </c>
      <c r="I6" s="86">
        <v>-3.2500000000000001E-2</v>
      </c>
      <c r="J6" s="86">
        <v>2.4E-2</v>
      </c>
      <c r="K6" s="86">
        <v>2.9399999999999999E-2</v>
      </c>
      <c r="L6" s="86">
        <v>6.4299999999999996E-2</v>
      </c>
      <c r="M6" s="86">
        <v>0.30399999999999999</v>
      </c>
      <c r="N6" s="86">
        <v>-0.20200000000000001</v>
      </c>
      <c r="O6" s="86">
        <v>0.11</v>
      </c>
      <c r="P6" s="86">
        <v>8.3900000000000002E-2</v>
      </c>
      <c r="Q6" s="86">
        <v>0.114</v>
      </c>
      <c r="R6" s="86">
        <v>0.14799999999999999</v>
      </c>
      <c r="S6" s="86">
        <v>-0.125</v>
      </c>
      <c r="T6" s="87">
        <v>-8.14E-2</v>
      </c>
    </row>
    <row r="7" spans="2:29" ht="15.75" thickBot="1">
      <c r="B7" s="51"/>
      <c r="C7" s="51"/>
      <c r="D7" s="51"/>
      <c r="E7" s="51"/>
      <c r="F7" s="51"/>
      <c r="G7" s="51"/>
      <c r="H7" s="51"/>
      <c r="I7" s="51"/>
      <c r="J7" s="51"/>
      <c r="K7" s="51"/>
      <c r="L7" s="51"/>
      <c r="M7" s="51"/>
      <c r="N7" s="51"/>
      <c r="O7" s="51"/>
      <c r="P7" s="51"/>
      <c r="Q7" s="51"/>
      <c r="R7" s="51"/>
      <c r="S7" s="51"/>
      <c r="T7" s="50"/>
    </row>
    <row r="8" spans="2:29" ht="16.5" thickTop="1" thickBot="1">
      <c r="B8" s="69">
        <v>3.7347126452015358</v>
      </c>
      <c r="C8" s="70">
        <v>-3.4346085674827907E-2</v>
      </c>
      <c r="D8" s="70">
        <v>3.93905656746407E-2</v>
      </c>
      <c r="E8" s="70">
        <v>0.12717607113040791</v>
      </c>
      <c r="F8" s="70">
        <v>0.28247339795233378</v>
      </c>
      <c r="G8" s="70">
        <v>0.58919227709474142</v>
      </c>
      <c r="H8" s="70">
        <v>-1.1419828714650547E-2</v>
      </c>
      <c r="I8" s="70">
        <v>7.3390967782296507E-2</v>
      </c>
      <c r="J8" s="70">
        <v>-0.27002572424246984</v>
      </c>
      <c r="K8" s="70">
        <v>-0.11223659486636009</v>
      </c>
      <c r="L8" s="70">
        <v>0.36995863642904053</v>
      </c>
      <c r="M8" s="70">
        <v>8.0688278591042106E-2</v>
      </c>
      <c r="N8" s="70">
        <v>-0.41926144747506255</v>
      </c>
      <c r="O8" s="70">
        <v>-0.24442578530532039</v>
      </c>
      <c r="P8" s="70">
        <v>-0.11521372007090258</v>
      </c>
      <c r="Q8" s="70">
        <v>-0.13126736541152054</v>
      </c>
      <c r="R8" s="70">
        <v>9.0357411078597627E-2</v>
      </c>
      <c r="S8" s="70">
        <v>0.20031568791309537</v>
      </c>
      <c r="T8" s="71">
        <v>-0.42028028126329675</v>
      </c>
    </row>
    <row r="9" spans="2:29" ht="16.5" thickTop="1" thickBot="1">
      <c r="B9" s="51"/>
      <c r="C9" s="51"/>
      <c r="D9" s="51"/>
      <c r="E9" s="51"/>
      <c r="F9" s="51"/>
      <c r="G9" s="51"/>
      <c r="H9" s="51"/>
      <c r="I9" s="51"/>
      <c r="J9" s="51"/>
      <c r="K9" s="51"/>
      <c r="L9" s="51"/>
      <c r="M9" s="51"/>
      <c r="N9" s="51"/>
      <c r="O9" s="51"/>
      <c r="P9" s="51"/>
      <c r="Q9" s="51"/>
      <c r="R9" s="51"/>
      <c r="S9" s="51"/>
      <c r="T9" s="50"/>
    </row>
    <row r="10" spans="2:29" ht="60.75" thickBot="1">
      <c r="B10" s="52" t="s">
        <v>193</v>
      </c>
      <c r="C10" s="52" t="s">
        <v>87</v>
      </c>
      <c r="D10" s="81" t="s">
        <v>201</v>
      </c>
      <c r="E10" s="82" t="s">
        <v>222</v>
      </c>
      <c r="F10" s="82" t="s">
        <v>223</v>
      </c>
      <c r="G10" s="83" t="s">
        <v>224</v>
      </c>
      <c r="H10" s="81" t="s">
        <v>228</v>
      </c>
      <c r="I10" s="82" t="s">
        <v>222</v>
      </c>
      <c r="J10" s="82" t="s">
        <v>223</v>
      </c>
      <c r="K10" s="83" t="s">
        <v>224</v>
      </c>
      <c r="L10" s="52" t="s">
        <v>62</v>
      </c>
      <c r="M10" s="52" t="s">
        <v>63</v>
      </c>
      <c r="N10" s="52" t="s">
        <v>200</v>
      </c>
      <c r="O10" s="52" t="s">
        <v>61</v>
      </c>
      <c r="P10" s="52" t="s">
        <v>60</v>
      </c>
      <c r="Q10" s="52" t="s">
        <v>68</v>
      </c>
      <c r="R10" s="52" t="s">
        <v>79</v>
      </c>
      <c r="S10" s="52" t="s">
        <v>69</v>
      </c>
      <c r="T10" s="52" t="s">
        <v>70</v>
      </c>
      <c r="U10" s="52" t="s">
        <v>75</v>
      </c>
      <c r="V10" s="52" t="s">
        <v>65</v>
      </c>
      <c r="W10" s="52" t="s">
        <v>66</v>
      </c>
      <c r="X10" s="52" t="s">
        <v>67</v>
      </c>
      <c r="Y10" s="52" t="s">
        <v>76</v>
      </c>
      <c r="Z10" s="52" t="s">
        <v>77</v>
      </c>
      <c r="AA10" s="52" t="s">
        <v>78</v>
      </c>
      <c r="AB10" s="52" t="s">
        <v>82</v>
      </c>
      <c r="AC10" s="52" t="s">
        <v>89</v>
      </c>
    </row>
    <row r="11" spans="2:29">
      <c r="B11" s="40">
        <v>1066481</v>
      </c>
      <c r="C11" s="19">
        <v>4</v>
      </c>
      <c r="D11" s="59">
        <f>$B$6+SUMPRODUCT($C$6:$T$6*L11:AC11)</f>
        <v>4.9502000000000024</v>
      </c>
      <c r="E11" s="60">
        <f>D11-C11</f>
        <v>0.95020000000000238</v>
      </c>
      <c r="F11" s="73">
        <f>E11^2</f>
        <v>0.90288004000000455</v>
      </c>
      <c r="G11" s="61">
        <f>ABS(E11)</f>
        <v>0.95020000000000238</v>
      </c>
      <c r="H11" s="72">
        <f>$B$8+SUMPRODUCT($C$8:$T$8*L11:AC11)</f>
        <v>4.4823494356265829</v>
      </c>
      <c r="I11" s="73">
        <f>H11-C11</f>
        <v>0.48234943562658295</v>
      </c>
      <c r="J11" s="73">
        <f>I11^2</f>
        <v>0.2326609780492831</v>
      </c>
      <c r="K11" s="78">
        <f>ABS(I11)</f>
        <v>0.48234943562658295</v>
      </c>
      <c r="L11" s="58">
        <v>4</v>
      </c>
      <c r="M11" s="19">
        <v>4</v>
      </c>
      <c r="N11" s="19">
        <v>5</v>
      </c>
      <c r="O11" s="19">
        <v>5</v>
      </c>
      <c r="P11" s="19">
        <v>5</v>
      </c>
      <c r="Q11" s="19">
        <v>4</v>
      </c>
      <c r="R11" s="19">
        <v>2</v>
      </c>
      <c r="S11" s="19">
        <v>5</v>
      </c>
      <c r="T11" s="19">
        <v>5</v>
      </c>
      <c r="U11" s="19">
        <v>4</v>
      </c>
      <c r="V11" s="19">
        <v>5</v>
      </c>
      <c r="W11" s="19">
        <v>4</v>
      </c>
      <c r="X11" s="19">
        <v>4</v>
      </c>
      <c r="Y11" s="19">
        <v>4</v>
      </c>
      <c r="Z11" s="19">
        <v>4</v>
      </c>
      <c r="AA11" s="19">
        <v>2</v>
      </c>
      <c r="AB11" s="19">
        <v>4</v>
      </c>
      <c r="AC11" s="19">
        <v>4</v>
      </c>
    </row>
    <row r="12" spans="2:29">
      <c r="B12" s="40">
        <v>895443</v>
      </c>
      <c r="C12" s="19">
        <v>5</v>
      </c>
      <c r="D12" s="62">
        <f>$B$6+SUMPRODUCT($C$6:$T$6*L12:AC12)</f>
        <v>5.09</v>
      </c>
      <c r="E12" s="41">
        <f t="shared" ref="E12:E40" si="0">D12-C12</f>
        <v>8.9999999999999858E-2</v>
      </c>
      <c r="F12" s="75">
        <f t="shared" ref="F12:F40" si="1">E12^2</f>
        <v>8.0999999999999753E-3</v>
      </c>
      <c r="G12" s="63">
        <f t="shared" ref="G12:G40" si="2">ABS(E12)</f>
        <v>8.9999999999999858E-2</v>
      </c>
      <c r="H12" s="74">
        <f t="shared" ref="H12:H40" si="3">$B$8+SUMPRODUCT($C$8:$T$8*L12:AC12)</f>
        <v>5.092799449366554</v>
      </c>
      <c r="I12" s="75">
        <f t="shared" ref="I12:I40" si="4">H12-C12</f>
        <v>9.2799449366554043E-2</v>
      </c>
      <c r="J12" s="75">
        <f t="shared" ref="J12:J40" si="5">I12^2</f>
        <v>8.6117378027356275E-3</v>
      </c>
      <c r="K12" s="79">
        <f t="shared" ref="K12:K40" si="6">ABS(I12)</f>
        <v>9.2799449366554043E-2</v>
      </c>
      <c r="L12" s="58">
        <v>4</v>
      </c>
      <c r="M12" s="19">
        <v>3</v>
      </c>
      <c r="N12" s="19">
        <v>5</v>
      </c>
      <c r="O12" s="19">
        <v>5</v>
      </c>
      <c r="P12" s="19">
        <v>3</v>
      </c>
      <c r="Q12" s="19">
        <v>5</v>
      </c>
      <c r="R12" s="19">
        <v>5</v>
      </c>
      <c r="S12" s="19">
        <v>4</v>
      </c>
      <c r="T12" s="19">
        <v>4</v>
      </c>
      <c r="U12" s="19">
        <v>5</v>
      </c>
      <c r="V12" s="19">
        <v>5</v>
      </c>
      <c r="W12" s="19">
        <v>3</v>
      </c>
      <c r="X12" s="19">
        <v>2</v>
      </c>
      <c r="Y12" s="19">
        <v>4</v>
      </c>
      <c r="Z12" s="19">
        <v>5</v>
      </c>
      <c r="AA12" s="19">
        <v>5</v>
      </c>
      <c r="AB12" s="19">
        <v>1</v>
      </c>
      <c r="AC12" s="19">
        <v>3</v>
      </c>
    </row>
    <row r="13" spans="2:29">
      <c r="B13" s="40">
        <v>1817718</v>
      </c>
      <c r="C13" s="19">
        <v>3</v>
      </c>
      <c r="D13" s="62">
        <f t="shared" ref="D13:D40" si="7">$B$6+SUMPRODUCT($C$6:$T$6*L13:AC13)</f>
        <v>4.7829000000000015</v>
      </c>
      <c r="E13" s="41">
        <f t="shared" si="0"/>
        <v>1.7829000000000015</v>
      </c>
      <c r="F13" s="75">
        <f t="shared" si="1"/>
        <v>3.1787324100000052</v>
      </c>
      <c r="G13" s="63">
        <f t="shared" si="2"/>
        <v>1.7829000000000015</v>
      </c>
      <c r="H13" s="74">
        <f t="shared" si="3"/>
        <v>3.5881540490612878</v>
      </c>
      <c r="I13" s="75">
        <f t="shared" si="4"/>
        <v>0.58815404906128776</v>
      </c>
      <c r="J13" s="75">
        <f t="shared" si="5"/>
        <v>0.3459251854271877</v>
      </c>
      <c r="K13" s="79">
        <f t="shared" si="6"/>
        <v>0.58815404906128776</v>
      </c>
      <c r="L13" s="58">
        <v>5</v>
      </c>
      <c r="M13" s="19">
        <v>5</v>
      </c>
      <c r="N13" s="19">
        <v>5</v>
      </c>
      <c r="O13" s="19">
        <v>5</v>
      </c>
      <c r="P13" s="19">
        <v>5</v>
      </c>
      <c r="Q13" s="19">
        <v>5</v>
      </c>
      <c r="R13" s="19">
        <v>4</v>
      </c>
      <c r="S13" s="19">
        <v>5</v>
      </c>
      <c r="T13" s="19">
        <v>5</v>
      </c>
      <c r="U13" s="19">
        <v>4</v>
      </c>
      <c r="V13" s="19">
        <v>5</v>
      </c>
      <c r="W13" s="19">
        <v>5</v>
      </c>
      <c r="X13" s="19">
        <v>4</v>
      </c>
      <c r="Y13" s="19">
        <v>3</v>
      </c>
      <c r="Z13" s="19">
        <v>4</v>
      </c>
      <c r="AA13" s="19">
        <v>3</v>
      </c>
      <c r="AB13" s="19">
        <v>2</v>
      </c>
      <c r="AC13" s="19">
        <v>5</v>
      </c>
    </row>
    <row r="14" spans="2:29">
      <c r="B14" s="40">
        <v>110938</v>
      </c>
      <c r="C14" s="19">
        <v>4</v>
      </c>
      <c r="D14" s="62">
        <f t="shared" si="7"/>
        <v>5.5570000000000004</v>
      </c>
      <c r="E14" s="41">
        <f t="shared" si="0"/>
        <v>1.5570000000000004</v>
      </c>
      <c r="F14" s="75">
        <f t="shared" si="1"/>
        <v>2.424249000000001</v>
      </c>
      <c r="G14" s="63">
        <f t="shared" si="2"/>
        <v>1.5570000000000004</v>
      </c>
      <c r="H14" s="74">
        <f t="shared" si="3"/>
        <v>4.8004050906560298</v>
      </c>
      <c r="I14" s="75">
        <f t="shared" si="4"/>
        <v>0.80040509065602983</v>
      </c>
      <c r="J14" s="75">
        <f t="shared" si="5"/>
        <v>0.64064830914808735</v>
      </c>
      <c r="K14" s="79">
        <f t="shared" si="6"/>
        <v>0.80040509065602983</v>
      </c>
      <c r="L14" s="58">
        <v>5</v>
      </c>
      <c r="M14" s="19">
        <v>3</v>
      </c>
      <c r="N14" s="19">
        <v>5</v>
      </c>
      <c r="O14" s="19">
        <v>5</v>
      </c>
      <c r="P14" s="19">
        <v>5</v>
      </c>
      <c r="Q14" s="19">
        <v>4</v>
      </c>
      <c r="R14" s="19">
        <v>4</v>
      </c>
      <c r="S14" s="19">
        <v>4</v>
      </c>
      <c r="T14" s="19">
        <v>3</v>
      </c>
      <c r="U14" s="19">
        <v>5</v>
      </c>
      <c r="V14" s="19">
        <v>5</v>
      </c>
      <c r="W14" s="19">
        <v>5</v>
      </c>
      <c r="X14" s="19">
        <v>5</v>
      </c>
      <c r="Y14" s="19">
        <v>5</v>
      </c>
      <c r="Z14" s="19">
        <v>5</v>
      </c>
      <c r="AA14" s="19">
        <v>5</v>
      </c>
      <c r="AB14" s="19">
        <v>2</v>
      </c>
      <c r="AC14" s="19">
        <v>3</v>
      </c>
    </row>
    <row r="15" spans="2:29">
      <c r="B15" s="40">
        <v>305344</v>
      </c>
      <c r="C15" s="19">
        <v>3</v>
      </c>
      <c r="D15" s="62">
        <f t="shared" si="7"/>
        <v>2.5418999999999996</v>
      </c>
      <c r="E15" s="41">
        <f t="shared" si="0"/>
        <v>-0.4581000000000004</v>
      </c>
      <c r="F15" s="75">
        <f t="shared" si="1"/>
        <v>0.20985561000000036</v>
      </c>
      <c r="G15" s="63">
        <f t="shared" si="2"/>
        <v>0.4581000000000004</v>
      </c>
      <c r="H15" s="74">
        <f t="shared" si="3"/>
        <v>3.5252772996141486</v>
      </c>
      <c r="I15" s="75">
        <f t="shared" si="4"/>
        <v>0.5252772996141486</v>
      </c>
      <c r="J15" s="75">
        <f t="shared" si="5"/>
        <v>0.27591624148993205</v>
      </c>
      <c r="K15" s="79">
        <f t="shared" si="6"/>
        <v>0.5252772996141486</v>
      </c>
      <c r="L15" s="58">
        <v>5</v>
      </c>
      <c r="M15" s="19">
        <v>2</v>
      </c>
      <c r="N15" s="19">
        <v>5</v>
      </c>
      <c r="O15" s="19">
        <v>1</v>
      </c>
      <c r="P15" s="19">
        <v>1</v>
      </c>
      <c r="Q15" s="19">
        <v>1</v>
      </c>
      <c r="R15" s="19">
        <v>2</v>
      </c>
      <c r="S15" s="19">
        <v>1</v>
      </c>
      <c r="T15" s="19">
        <v>4</v>
      </c>
      <c r="U15" s="19">
        <v>2</v>
      </c>
      <c r="V15" s="19">
        <v>5</v>
      </c>
      <c r="W15" s="19">
        <v>1</v>
      </c>
      <c r="X15" s="19">
        <v>1</v>
      </c>
      <c r="Y15" s="19">
        <v>1</v>
      </c>
      <c r="Z15" s="19">
        <v>4</v>
      </c>
      <c r="AA15" s="19">
        <v>2</v>
      </c>
      <c r="AB15" s="19">
        <v>1</v>
      </c>
      <c r="AC15" s="19">
        <v>3</v>
      </c>
    </row>
    <row r="16" spans="2:29">
      <c r="B16" s="40">
        <v>1887657</v>
      </c>
      <c r="C16" s="19">
        <v>5</v>
      </c>
      <c r="D16" s="62">
        <f t="shared" si="7"/>
        <v>4.2855000000000008</v>
      </c>
      <c r="E16" s="41">
        <f t="shared" si="0"/>
        <v>-0.71449999999999925</v>
      </c>
      <c r="F16" s="75">
        <f t="shared" si="1"/>
        <v>0.51051024999999894</v>
      </c>
      <c r="G16" s="63">
        <f t="shared" si="2"/>
        <v>0.71449999999999925</v>
      </c>
      <c r="H16" s="74">
        <f t="shared" si="3"/>
        <v>4.4581116358211332</v>
      </c>
      <c r="I16" s="75">
        <f t="shared" si="4"/>
        <v>-0.54188836417886677</v>
      </c>
      <c r="J16" s="75">
        <f t="shared" si="5"/>
        <v>0.29364299923244813</v>
      </c>
      <c r="K16" s="79">
        <f t="shared" si="6"/>
        <v>0.54188836417886677</v>
      </c>
      <c r="L16" s="58">
        <v>4</v>
      </c>
      <c r="M16" s="19">
        <v>3</v>
      </c>
      <c r="N16" s="19">
        <v>5</v>
      </c>
      <c r="O16" s="19">
        <v>4</v>
      </c>
      <c r="P16" s="19">
        <v>4</v>
      </c>
      <c r="Q16" s="19">
        <v>5</v>
      </c>
      <c r="R16" s="19">
        <v>5</v>
      </c>
      <c r="S16" s="19">
        <v>5</v>
      </c>
      <c r="T16" s="19">
        <v>3</v>
      </c>
      <c r="U16" s="19">
        <v>4</v>
      </c>
      <c r="V16" s="19">
        <v>5</v>
      </c>
      <c r="W16" s="19">
        <v>4</v>
      </c>
      <c r="X16" s="19">
        <v>3</v>
      </c>
      <c r="Y16" s="19">
        <v>2</v>
      </c>
      <c r="Z16" s="19">
        <v>5</v>
      </c>
      <c r="AA16" s="19">
        <v>3</v>
      </c>
      <c r="AB16" s="19">
        <v>2</v>
      </c>
      <c r="AC16" s="19">
        <v>3</v>
      </c>
    </row>
    <row r="17" spans="2:29">
      <c r="B17" s="40">
        <v>379411</v>
      </c>
      <c r="C17" s="19">
        <v>5</v>
      </c>
      <c r="D17" s="62">
        <f t="shared" si="7"/>
        <v>5.0867000000000013</v>
      </c>
      <c r="E17" s="41">
        <f t="shared" si="0"/>
        <v>8.6700000000001332E-2</v>
      </c>
      <c r="F17" s="75">
        <f t="shared" si="1"/>
        <v>7.5168900000002307E-3</v>
      </c>
      <c r="G17" s="63">
        <f t="shared" si="2"/>
        <v>8.6700000000001332E-2</v>
      </c>
      <c r="H17" s="74">
        <f t="shared" si="3"/>
        <v>4.2075493298444293</v>
      </c>
      <c r="I17" s="75">
        <f t="shared" si="4"/>
        <v>-0.79245067015557069</v>
      </c>
      <c r="J17" s="75">
        <f t="shared" si="5"/>
        <v>0.62797806463001304</v>
      </c>
      <c r="K17" s="79">
        <f t="shared" si="6"/>
        <v>0.79245067015557069</v>
      </c>
      <c r="L17" s="58">
        <v>4</v>
      </c>
      <c r="M17" s="19">
        <v>4</v>
      </c>
      <c r="N17" s="19">
        <v>5</v>
      </c>
      <c r="O17" s="19">
        <v>5</v>
      </c>
      <c r="P17" s="19">
        <v>4</v>
      </c>
      <c r="Q17" s="19">
        <v>4</v>
      </c>
      <c r="R17" s="19">
        <v>5</v>
      </c>
      <c r="S17" s="19">
        <v>4</v>
      </c>
      <c r="T17" s="19">
        <v>5</v>
      </c>
      <c r="U17" s="19">
        <v>4</v>
      </c>
      <c r="V17" s="19">
        <v>5</v>
      </c>
      <c r="W17" s="19">
        <v>4</v>
      </c>
      <c r="X17" s="19">
        <v>3</v>
      </c>
      <c r="Y17" s="19">
        <v>4</v>
      </c>
      <c r="Z17" s="19">
        <v>4</v>
      </c>
      <c r="AA17" s="19">
        <v>4</v>
      </c>
      <c r="AB17" s="19">
        <v>1</v>
      </c>
      <c r="AC17" s="19">
        <v>4</v>
      </c>
    </row>
    <row r="18" spans="2:29">
      <c r="B18" s="40">
        <v>862596</v>
      </c>
      <c r="C18" s="19">
        <v>5</v>
      </c>
      <c r="D18" s="62">
        <f t="shared" si="7"/>
        <v>4.8619000000000012</v>
      </c>
      <c r="E18" s="41">
        <f t="shared" si="0"/>
        <v>-0.13809999999999878</v>
      </c>
      <c r="F18" s="75">
        <f t="shared" si="1"/>
        <v>1.9071609999999663E-2</v>
      </c>
      <c r="G18" s="63">
        <f t="shared" si="2"/>
        <v>0.13809999999999878</v>
      </c>
      <c r="H18" s="74">
        <f t="shared" si="3"/>
        <v>4.5466298777956382</v>
      </c>
      <c r="I18" s="75">
        <f t="shared" si="4"/>
        <v>-0.45337012220436179</v>
      </c>
      <c r="J18" s="75">
        <f t="shared" si="5"/>
        <v>0.20554446770759793</v>
      </c>
      <c r="K18" s="79">
        <f t="shared" si="6"/>
        <v>0.45337012220436179</v>
      </c>
      <c r="L18" s="58">
        <v>5</v>
      </c>
      <c r="M18" s="19">
        <v>5</v>
      </c>
      <c r="N18" s="19">
        <v>5</v>
      </c>
      <c r="O18" s="19">
        <v>5</v>
      </c>
      <c r="P18" s="19">
        <v>4</v>
      </c>
      <c r="Q18" s="19">
        <v>5</v>
      </c>
      <c r="R18" s="19">
        <v>1</v>
      </c>
      <c r="S18" s="19">
        <v>2</v>
      </c>
      <c r="T18" s="19">
        <v>5</v>
      </c>
      <c r="U18" s="19">
        <v>5</v>
      </c>
      <c r="V18" s="19">
        <v>5</v>
      </c>
      <c r="W18" s="19">
        <v>4</v>
      </c>
      <c r="X18" s="19">
        <v>4</v>
      </c>
      <c r="Y18" s="19">
        <v>5</v>
      </c>
      <c r="Z18" s="19">
        <v>5</v>
      </c>
      <c r="AA18" s="19">
        <v>2</v>
      </c>
      <c r="AB18" s="19">
        <v>3</v>
      </c>
      <c r="AC18" s="19">
        <v>4</v>
      </c>
    </row>
    <row r="19" spans="2:29">
      <c r="B19" s="40">
        <v>2513621</v>
      </c>
      <c r="C19" s="19">
        <v>5</v>
      </c>
      <c r="D19" s="62">
        <f t="shared" si="7"/>
        <v>5.2696000000000023</v>
      </c>
      <c r="E19" s="41">
        <f t="shared" si="0"/>
        <v>0.26960000000000228</v>
      </c>
      <c r="F19" s="75">
        <f t="shared" si="1"/>
        <v>7.2684160000001233E-2</v>
      </c>
      <c r="G19" s="63">
        <f t="shared" si="2"/>
        <v>0.26960000000000228</v>
      </c>
      <c r="H19" s="74">
        <f t="shared" si="3"/>
        <v>5.2028869918201686</v>
      </c>
      <c r="I19" s="75">
        <f t="shared" si="4"/>
        <v>0.20288699182016856</v>
      </c>
      <c r="J19" s="75">
        <f t="shared" si="5"/>
        <v>4.1163131449837145E-2</v>
      </c>
      <c r="K19" s="79">
        <f t="shared" si="6"/>
        <v>0.20288699182016856</v>
      </c>
      <c r="L19" s="58">
        <v>4</v>
      </c>
      <c r="M19" s="19">
        <v>4</v>
      </c>
      <c r="N19" s="19">
        <v>5</v>
      </c>
      <c r="O19" s="19">
        <v>5</v>
      </c>
      <c r="P19" s="19">
        <v>5</v>
      </c>
      <c r="Q19" s="19">
        <v>3</v>
      </c>
      <c r="R19" s="19">
        <v>4</v>
      </c>
      <c r="S19" s="19">
        <v>4</v>
      </c>
      <c r="T19" s="19">
        <v>4</v>
      </c>
      <c r="U19" s="19">
        <v>4</v>
      </c>
      <c r="V19" s="19">
        <v>5</v>
      </c>
      <c r="W19" s="19">
        <v>5</v>
      </c>
      <c r="X19" s="19">
        <v>4</v>
      </c>
      <c r="Y19" s="19">
        <v>4</v>
      </c>
      <c r="Z19" s="19">
        <v>5</v>
      </c>
      <c r="AA19" s="19">
        <v>3</v>
      </c>
      <c r="AB19" s="19">
        <v>3</v>
      </c>
      <c r="AC19" s="19">
        <v>2</v>
      </c>
    </row>
    <row r="20" spans="2:29">
      <c r="B20" s="40">
        <v>844049</v>
      </c>
      <c r="C20" s="19">
        <v>5</v>
      </c>
      <c r="D20" s="62">
        <f t="shared" si="7"/>
        <v>4.5324000000000009</v>
      </c>
      <c r="E20" s="41">
        <f t="shared" si="0"/>
        <v>-0.46759999999999913</v>
      </c>
      <c r="F20" s="75">
        <f t="shared" si="1"/>
        <v>0.21864975999999919</v>
      </c>
      <c r="G20" s="63">
        <f t="shared" si="2"/>
        <v>0.46759999999999913</v>
      </c>
      <c r="H20" s="74">
        <f t="shared" si="3"/>
        <v>4.3555588974257855</v>
      </c>
      <c r="I20" s="75">
        <f t="shared" si="4"/>
        <v>-0.6444411025742145</v>
      </c>
      <c r="J20" s="75">
        <f t="shared" si="5"/>
        <v>0.41530433468706923</v>
      </c>
      <c r="K20" s="79">
        <f t="shared" si="6"/>
        <v>0.6444411025742145</v>
      </c>
      <c r="L20" s="58">
        <v>5</v>
      </c>
      <c r="M20" s="19">
        <v>5</v>
      </c>
      <c r="N20" s="19">
        <v>5</v>
      </c>
      <c r="O20" s="19">
        <v>5</v>
      </c>
      <c r="P20" s="19">
        <v>5</v>
      </c>
      <c r="Q20" s="19">
        <v>2</v>
      </c>
      <c r="R20" s="19">
        <v>4</v>
      </c>
      <c r="S20" s="19">
        <v>5</v>
      </c>
      <c r="T20" s="19">
        <v>5</v>
      </c>
      <c r="U20" s="19">
        <v>5</v>
      </c>
      <c r="V20" s="19">
        <v>5</v>
      </c>
      <c r="W20" s="19">
        <v>5</v>
      </c>
      <c r="X20" s="19">
        <v>3</v>
      </c>
      <c r="Y20" s="19">
        <v>1</v>
      </c>
      <c r="Z20" s="19">
        <v>5</v>
      </c>
      <c r="AA20" s="19">
        <v>1</v>
      </c>
      <c r="AB20" s="19">
        <v>3</v>
      </c>
      <c r="AC20" s="19">
        <v>5</v>
      </c>
    </row>
    <row r="21" spans="2:29">
      <c r="B21" s="40">
        <v>1981464</v>
      </c>
      <c r="C21" s="19">
        <v>5</v>
      </c>
      <c r="D21" s="62">
        <f t="shared" si="7"/>
        <v>4.6135000000000002</v>
      </c>
      <c r="E21" s="41">
        <f t="shared" si="0"/>
        <v>-0.38649999999999984</v>
      </c>
      <c r="F21" s="75">
        <f t="shared" si="1"/>
        <v>0.14938224999999988</v>
      </c>
      <c r="G21" s="63">
        <f t="shared" si="2"/>
        <v>0.38649999999999984</v>
      </c>
      <c r="H21" s="74">
        <f t="shared" si="3"/>
        <v>4.7130157886563415</v>
      </c>
      <c r="I21" s="75">
        <f t="shared" si="4"/>
        <v>-0.28698421134365848</v>
      </c>
      <c r="J21" s="75">
        <f t="shared" si="5"/>
        <v>8.2359937560541635E-2</v>
      </c>
      <c r="K21" s="79">
        <f t="shared" si="6"/>
        <v>0.28698421134365848</v>
      </c>
      <c r="L21" s="58">
        <v>4</v>
      </c>
      <c r="M21" s="19">
        <v>3</v>
      </c>
      <c r="N21" s="19">
        <v>5</v>
      </c>
      <c r="O21" s="19">
        <v>5</v>
      </c>
      <c r="P21" s="19">
        <v>5</v>
      </c>
      <c r="Q21" s="19">
        <v>4</v>
      </c>
      <c r="R21" s="19">
        <v>3</v>
      </c>
      <c r="S21" s="19">
        <v>5</v>
      </c>
      <c r="T21" s="19">
        <v>5</v>
      </c>
      <c r="U21" s="19">
        <v>3</v>
      </c>
      <c r="V21" s="19">
        <v>5</v>
      </c>
      <c r="W21" s="19">
        <v>5</v>
      </c>
      <c r="X21" s="19">
        <v>4</v>
      </c>
      <c r="Y21" s="19">
        <v>1</v>
      </c>
      <c r="Z21" s="19">
        <v>4</v>
      </c>
      <c r="AA21" s="19">
        <v>2</v>
      </c>
      <c r="AB21" s="19">
        <v>3</v>
      </c>
      <c r="AC21" s="19">
        <v>2</v>
      </c>
    </row>
    <row r="22" spans="2:29">
      <c r="B22" s="40">
        <v>1511683</v>
      </c>
      <c r="C22" s="19">
        <v>4</v>
      </c>
      <c r="D22" s="62">
        <f t="shared" si="7"/>
        <v>0.47670000000000046</v>
      </c>
      <c r="E22" s="41">
        <f t="shared" si="0"/>
        <v>-3.5232999999999994</v>
      </c>
      <c r="F22" s="75">
        <f t="shared" si="1"/>
        <v>12.413642889999997</v>
      </c>
      <c r="G22" s="63">
        <f t="shared" si="2"/>
        <v>3.5232999999999994</v>
      </c>
      <c r="H22" s="74">
        <f t="shared" si="3"/>
        <v>3.8291791058233207</v>
      </c>
      <c r="I22" s="75">
        <f t="shared" si="4"/>
        <v>-0.17082089417667934</v>
      </c>
      <c r="J22" s="75">
        <f t="shared" si="5"/>
        <v>2.917977788732028E-2</v>
      </c>
      <c r="K22" s="79">
        <f t="shared" si="6"/>
        <v>0.17082089417667934</v>
      </c>
      <c r="L22" s="58">
        <v>1</v>
      </c>
      <c r="M22" s="19">
        <v>1</v>
      </c>
      <c r="N22" s="19">
        <v>1</v>
      </c>
      <c r="O22" s="19">
        <v>1</v>
      </c>
      <c r="P22" s="19">
        <v>1</v>
      </c>
      <c r="Q22" s="19">
        <v>1</v>
      </c>
      <c r="R22" s="19">
        <v>1</v>
      </c>
      <c r="S22" s="19">
        <v>1</v>
      </c>
      <c r="T22" s="19">
        <v>1</v>
      </c>
      <c r="U22" s="19">
        <v>1</v>
      </c>
      <c r="V22" s="19">
        <v>1</v>
      </c>
      <c r="W22" s="19">
        <v>1</v>
      </c>
      <c r="X22" s="19">
        <v>1</v>
      </c>
      <c r="Y22" s="19">
        <v>1</v>
      </c>
      <c r="Z22" s="19">
        <v>1</v>
      </c>
      <c r="AA22" s="19">
        <v>1</v>
      </c>
      <c r="AB22" s="19">
        <v>1</v>
      </c>
      <c r="AC22" s="19">
        <v>1</v>
      </c>
    </row>
    <row r="23" spans="2:29">
      <c r="B23" s="40">
        <v>1863499</v>
      </c>
      <c r="C23" s="19">
        <v>5</v>
      </c>
      <c r="D23" s="62">
        <f t="shared" si="7"/>
        <v>5.4084000000000012</v>
      </c>
      <c r="E23" s="41">
        <f t="shared" si="0"/>
        <v>0.40840000000000121</v>
      </c>
      <c r="F23" s="75">
        <f t="shared" si="1"/>
        <v>0.16679056000000098</v>
      </c>
      <c r="G23" s="63">
        <f t="shared" si="2"/>
        <v>0.40840000000000121</v>
      </c>
      <c r="H23" s="74">
        <f t="shared" si="3"/>
        <v>4.8652178861064206</v>
      </c>
      <c r="I23" s="75">
        <f t="shared" si="4"/>
        <v>-0.13478211389357941</v>
      </c>
      <c r="J23" s="75">
        <f t="shared" si="5"/>
        <v>1.8166218225621814E-2</v>
      </c>
      <c r="K23" s="79">
        <f t="shared" si="6"/>
        <v>0.13478211389357941</v>
      </c>
      <c r="L23" s="58">
        <v>4</v>
      </c>
      <c r="M23" s="19">
        <v>4</v>
      </c>
      <c r="N23" s="19">
        <v>5</v>
      </c>
      <c r="O23" s="19">
        <v>5</v>
      </c>
      <c r="P23" s="19">
        <v>5</v>
      </c>
      <c r="Q23" s="19">
        <v>3</v>
      </c>
      <c r="R23" s="19">
        <v>4</v>
      </c>
      <c r="S23" s="19">
        <v>3</v>
      </c>
      <c r="T23" s="19">
        <v>5</v>
      </c>
      <c r="U23" s="19">
        <v>5</v>
      </c>
      <c r="V23" s="19">
        <v>5</v>
      </c>
      <c r="W23" s="19">
        <v>5</v>
      </c>
      <c r="X23" s="19">
        <v>4</v>
      </c>
      <c r="Y23" s="19">
        <v>5</v>
      </c>
      <c r="Z23" s="19">
        <v>5</v>
      </c>
      <c r="AA23" s="19">
        <v>4</v>
      </c>
      <c r="AB23" s="19">
        <v>3</v>
      </c>
      <c r="AC23" s="19">
        <v>4</v>
      </c>
    </row>
    <row r="24" spans="2:29">
      <c r="B24" s="40">
        <v>1830000</v>
      </c>
      <c r="C24" s="19">
        <v>5</v>
      </c>
      <c r="D24" s="62">
        <f t="shared" si="7"/>
        <v>4.9573</v>
      </c>
      <c r="E24" s="41">
        <f t="shared" si="0"/>
        <v>-4.269999999999996E-2</v>
      </c>
      <c r="F24" s="75">
        <f t="shared" si="1"/>
        <v>1.8232899999999965E-3</v>
      </c>
      <c r="G24" s="63">
        <f t="shared" si="2"/>
        <v>4.269999999999996E-2</v>
      </c>
      <c r="H24" s="74">
        <f t="shared" si="3"/>
        <v>4.7464191545173797</v>
      </c>
      <c r="I24" s="75">
        <f t="shared" si="4"/>
        <v>-0.25358084548262028</v>
      </c>
      <c r="J24" s="75">
        <f t="shared" si="5"/>
        <v>6.4303245195680536E-2</v>
      </c>
      <c r="K24" s="79">
        <f t="shared" si="6"/>
        <v>0.25358084548262028</v>
      </c>
      <c r="L24" s="58">
        <v>5</v>
      </c>
      <c r="M24" s="19">
        <v>3</v>
      </c>
      <c r="N24" s="19">
        <v>5</v>
      </c>
      <c r="O24" s="19">
        <v>5</v>
      </c>
      <c r="P24" s="19">
        <v>5</v>
      </c>
      <c r="Q24" s="19">
        <v>4</v>
      </c>
      <c r="R24" s="19">
        <v>5</v>
      </c>
      <c r="S24" s="19">
        <v>4</v>
      </c>
      <c r="T24" s="19">
        <v>2</v>
      </c>
      <c r="U24" s="19">
        <v>5</v>
      </c>
      <c r="V24" s="19">
        <v>5</v>
      </c>
      <c r="W24" s="19">
        <v>5</v>
      </c>
      <c r="X24" s="19">
        <v>5</v>
      </c>
      <c r="Y24" s="19">
        <v>5</v>
      </c>
      <c r="Z24" s="19">
        <v>5</v>
      </c>
      <c r="AA24" s="19">
        <v>5</v>
      </c>
      <c r="AB24" s="19">
        <v>5</v>
      </c>
      <c r="AC24" s="19">
        <v>5</v>
      </c>
    </row>
    <row r="25" spans="2:29">
      <c r="B25" s="40">
        <v>2087711</v>
      </c>
      <c r="C25" s="19">
        <v>5</v>
      </c>
      <c r="D25" s="62">
        <f t="shared" si="7"/>
        <v>4.7335000000000003</v>
      </c>
      <c r="E25" s="41">
        <f t="shared" si="0"/>
        <v>-0.26649999999999974</v>
      </c>
      <c r="F25" s="75">
        <f t="shared" si="1"/>
        <v>7.1022249999999856E-2</v>
      </c>
      <c r="G25" s="63">
        <f t="shared" si="2"/>
        <v>0.26649999999999974</v>
      </c>
      <c r="H25" s="74">
        <f t="shared" si="3"/>
        <v>4.8723568612873507</v>
      </c>
      <c r="I25" s="75">
        <f t="shared" si="4"/>
        <v>-0.12764313871264932</v>
      </c>
      <c r="J25" s="75">
        <f t="shared" si="5"/>
        <v>1.6292770860416635E-2</v>
      </c>
      <c r="K25" s="79">
        <f t="shared" si="6"/>
        <v>0.12764313871264932</v>
      </c>
      <c r="L25" s="58">
        <v>5</v>
      </c>
      <c r="M25" s="19">
        <v>5</v>
      </c>
      <c r="N25" s="19">
        <v>3</v>
      </c>
      <c r="O25" s="19">
        <v>5</v>
      </c>
      <c r="P25" s="19">
        <v>5</v>
      </c>
      <c r="Q25" s="19">
        <v>4</v>
      </c>
      <c r="R25" s="19">
        <v>4</v>
      </c>
      <c r="S25" s="19">
        <v>5</v>
      </c>
      <c r="T25" s="19">
        <v>4</v>
      </c>
      <c r="U25" s="19">
        <v>4</v>
      </c>
      <c r="V25" s="19">
        <v>4</v>
      </c>
      <c r="W25" s="19">
        <v>4</v>
      </c>
      <c r="X25" s="19">
        <v>5</v>
      </c>
      <c r="Y25" s="19">
        <v>1</v>
      </c>
      <c r="Z25" s="19">
        <v>5</v>
      </c>
      <c r="AA25" s="19">
        <v>5</v>
      </c>
      <c r="AB25" s="19">
        <v>3</v>
      </c>
      <c r="AC25" s="19">
        <v>3</v>
      </c>
    </row>
    <row r="26" spans="2:29">
      <c r="B26" s="40">
        <v>2606799</v>
      </c>
      <c r="C26" s="19">
        <v>5</v>
      </c>
      <c r="D26" s="62">
        <f t="shared" si="7"/>
        <v>5.5518000000000018</v>
      </c>
      <c r="E26" s="41">
        <f t="shared" si="0"/>
        <v>0.55180000000000184</v>
      </c>
      <c r="F26" s="75">
        <f t="shared" si="1"/>
        <v>0.30448324000000204</v>
      </c>
      <c r="G26" s="63">
        <f t="shared" si="2"/>
        <v>0.55180000000000184</v>
      </c>
      <c r="H26" s="74">
        <f t="shared" si="3"/>
        <v>4.7159322145225673</v>
      </c>
      <c r="I26" s="75">
        <f t="shared" si="4"/>
        <v>-0.28406778547743272</v>
      </c>
      <c r="J26" s="75">
        <f t="shared" si="5"/>
        <v>8.0694506746052733E-2</v>
      </c>
      <c r="K26" s="79">
        <f t="shared" si="6"/>
        <v>0.28406778547743272</v>
      </c>
      <c r="L26" s="58">
        <v>4</v>
      </c>
      <c r="M26" s="19">
        <v>3</v>
      </c>
      <c r="N26" s="19">
        <v>5</v>
      </c>
      <c r="O26" s="19">
        <v>5</v>
      </c>
      <c r="P26" s="19">
        <v>5</v>
      </c>
      <c r="Q26" s="19">
        <v>1</v>
      </c>
      <c r="R26" s="19">
        <v>3</v>
      </c>
      <c r="S26" s="19">
        <v>4</v>
      </c>
      <c r="T26" s="19">
        <v>5</v>
      </c>
      <c r="U26" s="19">
        <v>4</v>
      </c>
      <c r="V26" s="19">
        <v>5</v>
      </c>
      <c r="W26" s="19">
        <v>4</v>
      </c>
      <c r="X26" s="19">
        <v>4</v>
      </c>
      <c r="Y26" s="19">
        <v>3</v>
      </c>
      <c r="Z26" s="19">
        <v>4</v>
      </c>
      <c r="AA26" s="19">
        <v>4</v>
      </c>
      <c r="AB26" s="19">
        <v>2</v>
      </c>
      <c r="AC26" s="19">
        <v>4</v>
      </c>
    </row>
    <row r="27" spans="2:29">
      <c r="B27" s="40">
        <v>2537543</v>
      </c>
      <c r="C27" s="19">
        <v>3</v>
      </c>
      <c r="D27" s="62">
        <f t="shared" si="7"/>
        <v>4.3887000000000009</v>
      </c>
      <c r="E27" s="41">
        <f t="shared" si="0"/>
        <v>1.3887000000000009</v>
      </c>
      <c r="F27" s="75">
        <f t="shared" si="1"/>
        <v>1.9284876900000025</v>
      </c>
      <c r="G27" s="63">
        <f t="shared" si="2"/>
        <v>1.3887000000000009</v>
      </c>
      <c r="H27" s="74">
        <f t="shared" si="3"/>
        <v>3.2183632384628966</v>
      </c>
      <c r="I27" s="75">
        <f t="shared" si="4"/>
        <v>0.21836323846289662</v>
      </c>
      <c r="J27" s="75">
        <f t="shared" si="5"/>
        <v>4.7682503912003855E-2</v>
      </c>
      <c r="K27" s="79">
        <f t="shared" si="6"/>
        <v>0.21836323846289662</v>
      </c>
      <c r="L27" s="58">
        <v>5</v>
      </c>
      <c r="M27" s="19">
        <v>1</v>
      </c>
      <c r="N27" s="19">
        <v>5</v>
      </c>
      <c r="O27" s="19">
        <v>5</v>
      </c>
      <c r="P27" s="19">
        <v>5</v>
      </c>
      <c r="Q27" s="19">
        <v>4</v>
      </c>
      <c r="R27" s="19">
        <v>5</v>
      </c>
      <c r="S27" s="19">
        <v>5</v>
      </c>
      <c r="T27" s="19">
        <v>5</v>
      </c>
      <c r="U27" s="19">
        <v>1</v>
      </c>
      <c r="V27" s="19">
        <v>5</v>
      </c>
      <c r="W27" s="19">
        <v>5</v>
      </c>
      <c r="X27" s="19">
        <v>1</v>
      </c>
      <c r="Y27" s="19">
        <v>1</v>
      </c>
      <c r="Z27" s="19">
        <v>5</v>
      </c>
      <c r="AA27" s="19">
        <v>5</v>
      </c>
      <c r="AB27" s="19">
        <v>1</v>
      </c>
      <c r="AC27" s="19">
        <v>5</v>
      </c>
    </row>
    <row r="28" spans="2:29">
      <c r="B28" s="40">
        <v>265257</v>
      </c>
      <c r="C28" s="19">
        <v>5</v>
      </c>
      <c r="D28" s="62">
        <f t="shared" si="7"/>
        <v>4.2990000000000004</v>
      </c>
      <c r="E28" s="41">
        <f t="shared" si="0"/>
        <v>-0.70099999999999962</v>
      </c>
      <c r="F28" s="75">
        <f t="shared" si="1"/>
        <v>0.49140099999999948</v>
      </c>
      <c r="G28" s="63">
        <f t="shared" si="2"/>
        <v>0.70099999999999962</v>
      </c>
      <c r="H28" s="74">
        <f t="shared" si="3"/>
        <v>5.2500020293426708</v>
      </c>
      <c r="I28" s="75">
        <f t="shared" si="4"/>
        <v>0.2500020293426708</v>
      </c>
      <c r="J28" s="75">
        <f t="shared" si="5"/>
        <v>6.2501014675453631E-2</v>
      </c>
      <c r="K28" s="79">
        <f t="shared" si="6"/>
        <v>0.2500020293426708</v>
      </c>
      <c r="L28" s="58">
        <v>5</v>
      </c>
      <c r="M28" s="19">
        <v>5</v>
      </c>
      <c r="N28" s="19">
        <v>5</v>
      </c>
      <c r="O28" s="19">
        <v>5</v>
      </c>
      <c r="P28" s="19">
        <v>5</v>
      </c>
      <c r="Q28" s="19">
        <v>5</v>
      </c>
      <c r="R28" s="19">
        <v>5</v>
      </c>
      <c r="S28" s="19">
        <v>5</v>
      </c>
      <c r="T28" s="19">
        <v>5</v>
      </c>
      <c r="U28" s="19">
        <v>3</v>
      </c>
      <c r="V28" s="19">
        <v>5</v>
      </c>
      <c r="W28" s="19">
        <v>5</v>
      </c>
      <c r="X28" s="19">
        <v>1</v>
      </c>
      <c r="Y28" s="19">
        <v>2</v>
      </c>
      <c r="Z28" s="19">
        <v>5</v>
      </c>
      <c r="AA28" s="19">
        <v>3</v>
      </c>
      <c r="AB28" s="19">
        <v>4</v>
      </c>
      <c r="AC28" s="19">
        <v>3</v>
      </c>
    </row>
    <row r="29" spans="2:29">
      <c r="B29" s="40">
        <v>2056022</v>
      </c>
      <c r="C29" s="19">
        <v>5</v>
      </c>
      <c r="D29" s="62">
        <f t="shared" si="7"/>
        <v>3.1989000000000001</v>
      </c>
      <c r="E29" s="41">
        <f t="shared" si="0"/>
        <v>-1.8010999999999999</v>
      </c>
      <c r="F29" s="75">
        <f t="shared" si="1"/>
        <v>3.2439612099999997</v>
      </c>
      <c r="G29" s="63">
        <f t="shared" si="2"/>
        <v>1.8010999999999999</v>
      </c>
      <c r="H29" s="74">
        <f t="shared" si="3"/>
        <v>4.5602037653255429</v>
      </c>
      <c r="I29" s="75">
        <f t="shared" si="4"/>
        <v>-0.43979623467445705</v>
      </c>
      <c r="J29" s="75">
        <f t="shared" si="5"/>
        <v>0.19342072803383009</v>
      </c>
      <c r="K29" s="79">
        <f t="shared" si="6"/>
        <v>0.43979623467445705</v>
      </c>
      <c r="L29" s="58">
        <v>5</v>
      </c>
      <c r="M29" s="19">
        <v>2</v>
      </c>
      <c r="N29" s="19">
        <v>4</v>
      </c>
      <c r="O29" s="19">
        <v>2</v>
      </c>
      <c r="P29" s="19">
        <v>5</v>
      </c>
      <c r="Q29" s="19">
        <v>5</v>
      </c>
      <c r="R29" s="19">
        <v>3</v>
      </c>
      <c r="S29" s="19">
        <v>5</v>
      </c>
      <c r="T29" s="19">
        <v>4</v>
      </c>
      <c r="U29" s="19">
        <v>4</v>
      </c>
      <c r="V29" s="19">
        <v>5</v>
      </c>
      <c r="W29" s="19">
        <v>5</v>
      </c>
      <c r="X29" s="19">
        <v>2</v>
      </c>
      <c r="Y29" s="19">
        <v>2</v>
      </c>
      <c r="Z29" s="19">
        <v>4</v>
      </c>
      <c r="AA29" s="19">
        <v>5</v>
      </c>
      <c r="AB29" s="19">
        <v>4</v>
      </c>
      <c r="AC29" s="19">
        <v>3</v>
      </c>
    </row>
    <row r="30" spans="2:29">
      <c r="B30" s="40">
        <v>1446775</v>
      </c>
      <c r="C30" s="19">
        <v>5</v>
      </c>
      <c r="D30" s="62">
        <f t="shared" si="7"/>
        <v>5.1528000000000009</v>
      </c>
      <c r="E30" s="41">
        <f t="shared" si="0"/>
        <v>0.15280000000000094</v>
      </c>
      <c r="F30" s="75">
        <f t="shared" si="1"/>
        <v>2.3347840000000286E-2</v>
      </c>
      <c r="G30" s="63">
        <f t="shared" si="2"/>
        <v>0.15280000000000094</v>
      </c>
      <c r="H30" s="74">
        <f t="shared" si="3"/>
        <v>4.9146852479975776</v>
      </c>
      <c r="I30" s="75">
        <f t="shared" si="4"/>
        <v>-8.5314752002422445E-2</v>
      </c>
      <c r="J30" s="75">
        <f t="shared" si="5"/>
        <v>7.2786069092348445E-3</v>
      </c>
      <c r="K30" s="79">
        <f t="shared" si="6"/>
        <v>8.5314752002422445E-2</v>
      </c>
      <c r="L30" s="58">
        <v>3</v>
      </c>
      <c r="M30" s="19">
        <v>5</v>
      </c>
      <c r="N30" s="19">
        <v>5</v>
      </c>
      <c r="O30" s="19">
        <v>5</v>
      </c>
      <c r="P30" s="19">
        <v>5</v>
      </c>
      <c r="Q30" s="19">
        <v>2</v>
      </c>
      <c r="R30" s="19">
        <v>5</v>
      </c>
      <c r="S30" s="19">
        <v>3</v>
      </c>
      <c r="T30" s="19">
        <v>5</v>
      </c>
      <c r="U30" s="19">
        <v>5</v>
      </c>
      <c r="V30" s="19">
        <v>4</v>
      </c>
      <c r="W30" s="19">
        <v>5</v>
      </c>
      <c r="X30" s="19">
        <v>5</v>
      </c>
      <c r="Y30" s="19">
        <v>2</v>
      </c>
      <c r="Z30" s="19">
        <v>5</v>
      </c>
      <c r="AA30" s="19">
        <v>5</v>
      </c>
      <c r="AB30" s="19">
        <v>4</v>
      </c>
      <c r="AC30" s="19">
        <v>5</v>
      </c>
    </row>
    <row r="31" spans="2:29">
      <c r="B31" s="40">
        <v>1337026</v>
      </c>
      <c r="C31" s="19">
        <v>5</v>
      </c>
      <c r="D31" s="62">
        <f t="shared" si="7"/>
        <v>5.136000000000001</v>
      </c>
      <c r="E31" s="41">
        <f t="shared" si="0"/>
        <v>0.13600000000000101</v>
      </c>
      <c r="F31" s="75">
        <f t="shared" si="1"/>
        <v>1.8496000000000276E-2</v>
      </c>
      <c r="G31" s="63">
        <f t="shared" si="2"/>
        <v>0.13600000000000101</v>
      </c>
      <c r="H31" s="74">
        <f t="shared" si="3"/>
        <v>4.3505416537530985</v>
      </c>
      <c r="I31" s="75">
        <f t="shared" si="4"/>
        <v>-0.64945834624690146</v>
      </c>
      <c r="J31" s="75">
        <f t="shared" si="5"/>
        <v>0.42179614350976014</v>
      </c>
      <c r="K31" s="79">
        <f t="shared" si="6"/>
        <v>0.64945834624690146</v>
      </c>
      <c r="L31" s="58">
        <v>4</v>
      </c>
      <c r="M31" s="19">
        <v>3</v>
      </c>
      <c r="N31" s="19">
        <v>5</v>
      </c>
      <c r="O31" s="19">
        <v>5</v>
      </c>
      <c r="P31" s="19">
        <v>4</v>
      </c>
      <c r="Q31" s="19">
        <v>3</v>
      </c>
      <c r="R31" s="19">
        <v>3</v>
      </c>
      <c r="S31" s="19">
        <v>4</v>
      </c>
      <c r="T31" s="19">
        <v>4</v>
      </c>
      <c r="U31" s="19">
        <v>3</v>
      </c>
      <c r="V31" s="19">
        <v>5</v>
      </c>
      <c r="W31" s="19">
        <v>3</v>
      </c>
      <c r="X31" s="19">
        <v>4</v>
      </c>
      <c r="Y31" s="19">
        <v>4</v>
      </c>
      <c r="Z31" s="19">
        <v>4</v>
      </c>
      <c r="AA31" s="19">
        <v>4</v>
      </c>
      <c r="AB31" s="19">
        <v>3</v>
      </c>
      <c r="AC31" s="19">
        <v>4</v>
      </c>
    </row>
    <row r="32" spans="2:29">
      <c r="B32" s="40">
        <v>1110156</v>
      </c>
      <c r="C32" s="19">
        <v>5</v>
      </c>
      <c r="D32" s="62">
        <f t="shared" si="7"/>
        <v>4.4556000000000004</v>
      </c>
      <c r="E32" s="41">
        <f t="shared" si="0"/>
        <v>-0.54439999999999955</v>
      </c>
      <c r="F32" s="75">
        <f t="shared" si="1"/>
        <v>0.29637135999999953</v>
      </c>
      <c r="G32" s="63">
        <f t="shared" si="2"/>
        <v>0.54439999999999955</v>
      </c>
      <c r="H32" s="74">
        <f t="shared" si="3"/>
        <v>5.2297193520382415</v>
      </c>
      <c r="I32" s="75">
        <f t="shared" si="4"/>
        <v>0.22971935203824145</v>
      </c>
      <c r="J32" s="75">
        <f t="shared" si="5"/>
        <v>5.277098070086951E-2</v>
      </c>
      <c r="K32" s="79">
        <f t="shared" si="6"/>
        <v>0.22971935203824145</v>
      </c>
      <c r="L32" s="58">
        <v>3</v>
      </c>
      <c r="M32" s="19">
        <v>3</v>
      </c>
      <c r="N32" s="19">
        <v>4</v>
      </c>
      <c r="O32" s="19">
        <v>5</v>
      </c>
      <c r="P32" s="19">
        <v>5</v>
      </c>
      <c r="Q32" s="19">
        <v>4</v>
      </c>
      <c r="R32" s="19">
        <v>1</v>
      </c>
      <c r="S32" s="19">
        <v>4</v>
      </c>
      <c r="T32" s="19">
        <v>5</v>
      </c>
      <c r="U32" s="19">
        <v>5</v>
      </c>
      <c r="V32" s="19">
        <v>5</v>
      </c>
      <c r="W32" s="19">
        <v>4</v>
      </c>
      <c r="X32" s="19">
        <v>1</v>
      </c>
      <c r="Y32" s="19">
        <v>4</v>
      </c>
      <c r="Z32" s="19">
        <v>4</v>
      </c>
      <c r="AA32" s="19">
        <v>2</v>
      </c>
      <c r="AB32" s="19">
        <v>4</v>
      </c>
      <c r="AC32" s="19">
        <v>5</v>
      </c>
    </row>
    <row r="33" spans="2:29">
      <c r="B33" s="40">
        <v>1220185</v>
      </c>
      <c r="C33" s="19">
        <v>3</v>
      </c>
      <c r="D33" s="62">
        <f t="shared" si="7"/>
        <v>3.9285000000000005</v>
      </c>
      <c r="E33" s="41">
        <f t="shared" si="0"/>
        <v>0.92850000000000055</v>
      </c>
      <c r="F33" s="75">
        <f t="shared" si="1"/>
        <v>0.86211225000000102</v>
      </c>
      <c r="G33" s="63">
        <f t="shared" si="2"/>
        <v>0.92850000000000055</v>
      </c>
      <c r="H33" s="74">
        <f t="shared" si="3"/>
        <v>3.6717576666633689</v>
      </c>
      <c r="I33" s="75">
        <f t="shared" si="4"/>
        <v>0.67175766666336889</v>
      </c>
      <c r="J33" s="75">
        <f t="shared" si="5"/>
        <v>0.45125836272101383</v>
      </c>
      <c r="K33" s="79">
        <f t="shared" si="6"/>
        <v>0.67175766666336889</v>
      </c>
      <c r="L33" s="58">
        <v>5</v>
      </c>
      <c r="M33" s="19">
        <v>3</v>
      </c>
      <c r="N33" s="19">
        <v>4</v>
      </c>
      <c r="O33" s="19">
        <v>4</v>
      </c>
      <c r="P33" s="19">
        <v>4</v>
      </c>
      <c r="Q33" s="19">
        <v>4</v>
      </c>
      <c r="R33" s="19">
        <v>3</v>
      </c>
      <c r="S33" s="19">
        <v>5</v>
      </c>
      <c r="T33" s="19">
        <v>4</v>
      </c>
      <c r="U33" s="19">
        <v>4</v>
      </c>
      <c r="V33" s="19">
        <v>5</v>
      </c>
      <c r="W33" s="19">
        <v>4</v>
      </c>
      <c r="X33" s="19">
        <v>5</v>
      </c>
      <c r="Y33" s="19">
        <v>2</v>
      </c>
      <c r="Z33" s="19">
        <v>4</v>
      </c>
      <c r="AA33" s="19">
        <v>3</v>
      </c>
      <c r="AB33" s="19">
        <v>4</v>
      </c>
      <c r="AC33" s="19">
        <v>4</v>
      </c>
    </row>
    <row r="34" spans="2:29">
      <c r="B34" s="40">
        <v>248904</v>
      </c>
      <c r="C34" s="19">
        <v>4</v>
      </c>
      <c r="D34" s="62">
        <f t="shared" si="7"/>
        <v>3.3490000000000011</v>
      </c>
      <c r="E34" s="41">
        <f t="shared" si="0"/>
        <v>-0.65099999999999891</v>
      </c>
      <c r="F34" s="75">
        <f t="shared" si="1"/>
        <v>0.4238009999999986</v>
      </c>
      <c r="G34" s="63">
        <f t="shared" si="2"/>
        <v>0.65099999999999891</v>
      </c>
      <c r="H34" s="74">
        <f t="shared" si="3"/>
        <v>3.6314871727375042</v>
      </c>
      <c r="I34" s="75">
        <f t="shared" si="4"/>
        <v>-0.36851282726249579</v>
      </c>
      <c r="J34" s="75">
        <f t="shared" si="5"/>
        <v>0.13580170385699805</v>
      </c>
      <c r="K34" s="79">
        <f t="shared" si="6"/>
        <v>0.36851282726249579</v>
      </c>
      <c r="L34" s="58">
        <v>5</v>
      </c>
      <c r="M34" s="19">
        <v>3</v>
      </c>
      <c r="N34" s="19">
        <v>5</v>
      </c>
      <c r="O34" s="19">
        <v>4</v>
      </c>
      <c r="P34" s="19">
        <v>4</v>
      </c>
      <c r="Q34" s="19">
        <v>4</v>
      </c>
      <c r="R34" s="19">
        <v>2</v>
      </c>
      <c r="S34" s="19">
        <v>4</v>
      </c>
      <c r="T34" s="19">
        <v>5</v>
      </c>
      <c r="U34" s="19">
        <v>3</v>
      </c>
      <c r="V34" s="19">
        <v>4</v>
      </c>
      <c r="W34" s="19">
        <v>5</v>
      </c>
      <c r="X34" s="19">
        <v>2</v>
      </c>
      <c r="Y34" s="19">
        <v>3</v>
      </c>
      <c r="Z34" s="19">
        <v>4</v>
      </c>
      <c r="AA34" s="19">
        <v>3</v>
      </c>
      <c r="AB34" s="19">
        <v>4</v>
      </c>
      <c r="AC34" s="19">
        <v>4</v>
      </c>
    </row>
    <row r="35" spans="2:29">
      <c r="B35" s="40">
        <v>2355625</v>
      </c>
      <c r="C35" s="19">
        <v>5</v>
      </c>
      <c r="D35" s="62">
        <f t="shared" si="7"/>
        <v>4.721000000000001</v>
      </c>
      <c r="E35" s="41">
        <f t="shared" si="0"/>
        <v>-0.27899999999999903</v>
      </c>
      <c r="F35" s="75">
        <f t="shared" si="1"/>
        <v>7.7840999999999452E-2</v>
      </c>
      <c r="G35" s="63">
        <f t="shared" si="2"/>
        <v>0.27899999999999903</v>
      </c>
      <c r="H35" s="74">
        <f t="shared" si="3"/>
        <v>5.5109042020623047</v>
      </c>
      <c r="I35" s="75">
        <f t="shared" si="4"/>
        <v>0.51090420206230469</v>
      </c>
      <c r="J35" s="75">
        <f t="shared" si="5"/>
        <v>0.26102310368492027</v>
      </c>
      <c r="K35" s="79">
        <f t="shared" si="6"/>
        <v>0.51090420206230469</v>
      </c>
      <c r="L35" s="58">
        <v>3</v>
      </c>
      <c r="M35" s="19">
        <v>5</v>
      </c>
      <c r="N35" s="19">
        <v>4</v>
      </c>
      <c r="O35" s="19">
        <v>5</v>
      </c>
      <c r="P35" s="19">
        <v>5</v>
      </c>
      <c r="Q35" s="19">
        <v>4</v>
      </c>
      <c r="R35" s="19">
        <v>4</v>
      </c>
      <c r="S35" s="19">
        <v>4</v>
      </c>
      <c r="T35" s="19">
        <v>4</v>
      </c>
      <c r="U35" s="19">
        <v>5</v>
      </c>
      <c r="V35" s="19">
        <v>4</v>
      </c>
      <c r="W35" s="19">
        <v>4</v>
      </c>
      <c r="X35" s="19">
        <v>2</v>
      </c>
      <c r="Y35" s="19">
        <v>5</v>
      </c>
      <c r="Z35" s="19">
        <v>4</v>
      </c>
      <c r="AA35" s="19">
        <v>3</v>
      </c>
      <c r="AB35" s="19">
        <v>3</v>
      </c>
      <c r="AC35" s="19">
        <v>4</v>
      </c>
    </row>
    <row r="36" spans="2:29">
      <c r="B36" s="40">
        <v>461110</v>
      </c>
      <c r="C36" s="19">
        <v>5</v>
      </c>
      <c r="D36" s="62">
        <f t="shared" si="7"/>
        <v>4.3026999999999997</v>
      </c>
      <c r="E36" s="41">
        <f t="shared" si="0"/>
        <v>-0.69730000000000025</v>
      </c>
      <c r="F36" s="75">
        <f t="shared" si="1"/>
        <v>0.48622729000000037</v>
      </c>
      <c r="G36" s="63">
        <f t="shared" si="2"/>
        <v>0.69730000000000025</v>
      </c>
      <c r="H36" s="74">
        <f t="shared" si="3"/>
        <v>4.8257074285693662</v>
      </c>
      <c r="I36" s="75">
        <f t="shared" si="4"/>
        <v>-0.17429257143063381</v>
      </c>
      <c r="J36" s="75">
        <f t="shared" si="5"/>
        <v>3.0377900455902589E-2</v>
      </c>
      <c r="K36" s="79">
        <f t="shared" si="6"/>
        <v>0.17429257143063381</v>
      </c>
      <c r="L36" s="58">
        <v>4</v>
      </c>
      <c r="M36" s="19">
        <v>5</v>
      </c>
      <c r="N36" s="19">
        <v>4</v>
      </c>
      <c r="O36" s="19">
        <v>5</v>
      </c>
      <c r="P36" s="19">
        <v>5</v>
      </c>
      <c r="Q36" s="19">
        <v>4</v>
      </c>
      <c r="R36" s="19">
        <v>1</v>
      </c>
      <c r="S36" s="19">
        <v>4</v>
      </c>
      <c r="T36" s="19">
        <v>5</v>
      </c>
      <c r="U36" s="19">
        <v>5</v>
      </c>
      <c r="V36" s="19">
        <v>4</v>
      </c>
      <c r="W36" s="19">
        <v>5</v>
      </c>
      <c r="X36" s="19">
        <v>2</v>
      </c>
      <c r="Y36" s="19">
        <v>3</v>
      </c>
      <c r="Z36" s="19">
        <v>4</v>
      </c>
      <c r="AA36" s="19">
        <v>4</v>
      </c>
      <c r="AB36" s="19">
        <v>4</v>
      </c>
      <c r="AC36" s="19">
        <v>5</v>
      </c>
    </row>
    <row r="37" spans="2:29">
      <c r="B37" s="40">
        <v>917571</v>
      </c>
      <c r="C37" s="19">
        <v>4</v>
      </c>
      <c r="D37" s="62">
        <f t="shared" si="7"/>
        <v>4.7410000000000005</v>
      </c>
      <c r="E37" s="41">
        <f t="shared" si="0"/>
        <v>0.74100000000000055</v>
      </c>
      <c r="F37" s="75">
        <f t="shared" si="1"/>
        <v>0.54908100000000082</v>
      </c>
      <c r="G37" s="63">
        <f t="shared" si="2"/>
        <v>0.74100000000000055</v>
      </c>
      <c r="H37" s="74">
        <f t="shared" si="3"/>
        <v>4.7878547733651526</v>
      </c>
      <c r="I37" s="75">
        <f t="shared" si="4"/>
        <v>0.78785477336515264</v>
      </c>
      <c r="J37" s="75">
        <f t="shared" si="5"/>
        <v>0.62071514391425597</v>
      </c>
      <c r="K37" s="79">
        <f t="shared" si="6"/>
        <v>0.78785477336515264</v>
      </c>
      <c r="L37" s="58">
        <v>4</v>
      </c>
      <c r="M37" s="19">
        <v>4</v>
      </c>
      <c r="N37" s="19">
        <v>5</v>
      </c>
      <c r="O37" s="19">
        <v>5</v>
      </c>
      <c r="P37" s="19">
        <v>5</v>
      </c>
      <c r="Q37" s="19">
        <v>2</v>
      </c>
      <c r="R37" s="19">
        <v>3</v>
      </c>
      <c r="S37" s="19">
        <v>4</v>
      </c>
      <c r="T37" s="19">
        <v>5</v>
      </c>
      <c r="U37" s="19">
        <v>4</v>
      </c>
      <c r="V37" s="19">
        <v>4</v>
      </c>
      <c r="W37" s="19">
        <v>5</v>
      </c>
      <c r="X37" s="19">
        <v>3</v>
      </c>
      <c r="Y37" s="19">
        <v>1</v>
      </c>
      <c r="Z37" s="19">
        <v>5</v>
      </c>
      <c r="AA37" s="19">
        <v>4</v>
      </c>
      <c r="AB37" s="19">
        <v>3</v>
      </c>
      <c r="AC37" s="19">
        <v>4</v>
      </c>
    </row>
    <row r="38" spans="2:29">
      <c r="B38" s="40">
        <v>1787323</v>
      </c>
      <c r="C38" s="19">
        <v>4</v>
      </c>
      <c r="D38" s="62">
        <f t="shared" si="7"/>
        <v>4.4827000000000004</v>
      </c>
      <c r="E38" s="41">
        <f t="shared" si="0"/>
        <v>0.48270000000000035</v>
      </c>
      <c r="F38" s="75">
        <f t="shared" si="1"/>
        <v>0.23299929000000033</v>
      </c>
      <c r="G38" s="63">
        <f t="shared" si="2"/>
        <v>0.48270000000000035</v>
      </c>
      <c r="H38" s="74">
        <f t="shared" si="3"/>
        <v>4.3903587166347613</v>
      </c>
      <c r="I38" s="75">
        <f t="shared" si="4"/>
        <v>0.39035871663476129</v>
      </c>
      <c r="J38" s="75">
        <f t="shared" si="5"/>
        <v>0.15237992765273786</v>
      </c>
      <c r="K38" s="79">
        <f t="shared" si="6"/>
        <v>0.39035871663476129</v>
      </c>
      <c r="L38" s="58">
        <v>4</v>
      </c>
      <c r="M38" s="19">
        <v>4</v>
      </c>
      <c r="N38" s="19">
        <v>5</v>
      </c>
      <c r="O38" s="19">
        <v>5</v>
      </c>
      <c r="P38" s="19">
        <v>4</v>
      </c>
      <c r="Q38" s="19">
        <v>5</v>
      </c>
      <c r="R38" s="19">
        <v>4</v>
      </c>
      <c r="S38" s="19">
        <v>5</v>
      </c>
      <c r="T38" s="19">
        <v>5</v>
      </c>
      <c r="U38" s="19">
        <v>5</v>
      </c>
      <c r="V38" s="19">
        <v>5</v>
      </c>
      <c r="W38" s="19">
        <v>5</v>
      </c>
      <c r="X38" s="19">
        <v>4</v>
      </c>
      <c r="Y38" s="19">
        <v>2</v>
      </c>
      <c r="Z38" s="19">
        <v>4</v>
      </c>
      <c r="AA38" s="19">
        <v>4</v>
      </c>
      <c r="AB38" s="19">
        <v>4</v>
      </c>
      <c r="AC38" s="19">
        <v>4</v>
      </c>
    </row>
    <row r="39" spans="2:29">
      <c r="B39" s="40">
        <v>1875533</v>
      </c>
      <c r="C39" s="19">
        <v>5</v>
      </c>
      <c r="D39" s="62">
        <f t="shared" si="7"/>
        <v>5.0038999999999998</v>
      </c>
      <c r="E39" s="41">
        <f t="shared" si="0"/>
        <v>3.8999999999997925E-3</v>
      </c>
      <c r="F39" s="75">
        <f t="shared" si="1"/>
        <v>1.5209999999998382E-5</v>
      </c>
      <c r="G39" s="63">
        <f t="shared" si="2"/>
        <v>3.8999999999997925E-3</v>
      </c>
      <c r="H39" s="74">
        <f t="shared" si="3"/>
        <v>4.5164752756172906</v>
      </c>
      <c r="I39" s="75">
        <f t="shared" si="4"/>
        <v>-0.48352472438270944</v>
      </c>
      <c r="J39" s="75">
        <f t="shared" si="5"/>
        <v>0.23379615908937512</v>
      </c>
      <c r="K39" s="79">
        <f t="shared" si="6"/>
        <v>0.48352472438270944</v>
      </c>
      <c r="L39" s="58">
        <v>5</v>
      </c>
      <c r="M39" s="19">
        <v>4</v>
      </c>
      <c r="N39" s="19">
        <v>5</v>
      </c>
      <c r="O39" s="19">
        <v>5</v>
      </c>
      <c r="P39" s="19">
        <v>5</v>
      </c>
      <c r="Q39" s="19">
        <v>4</v>
      </c>
      <c r="R39" s="19">
        <v>3</v>
      </c>
      <c r="S39" s="19">
        <v>5</v>
      </c>
      <c r="T39" s="19">
        <v>5</v>
      </c>
      <c r="U39" s="19">
        <v>4</v>
      </c>
      <c r="V39" s="19">
        <v>5</v>
      </c>
      <c r="W39" s="19">
        <v>5</v>
      </c>
      <c r="X39" s="19">
        <v>3</v>
      </c>
      <c r="Y39" s="19">
        <v>2</v>
      </c>
      <c r="Z39" s="19">
        <v>5</v>
      </c>
      <c r="AA39" s="19">
        <v>5</v>
      </c>
      <c r="AB39" s="19">
        <v>3</v>
      </c>
      <c r="AC39" s="19">
        <v>4</v>
      </c>
    </row>
    <row r="40" spans="2:29" ht="15.75" thickBot="1">
      <c r="B40" s="40">
        <v>2021377</v>
      </c>
      <c r="C40" s="19">
        <v>4</v>
      </c>
      <c r="D40" s="64">
        <f t="shared" si="7"/>
        <v>3.7037000000000004</v>
      </c>
      <c r="E40" s="65">
        <f t="shared" si="0"/>
        <v>-0.29629999999999956</v>
      </c>
      <c r="F40" s="77">
        <f t="shared" si="1"/>
        <v>8.7793689999999744E-2</v>
      </c>
      <c r="G40" s="66">
        <f t="shared" si="2"/>
        <v>0.29629999999999956</v>
      </c>
      <c r="H40" s="76">
        <f t="shared" si="3"/>
        <v>4.1400318881582523</v>
      </c>
      <c r="I40" s="77">
        <f t="shared" si="4"/>
        <v>0.14003188815825229</v>
      </c>
      <c r="J40" s="77">
        <f t="shared" si="5"/>
        <v>1.9608929701165279E-2</v>
      </c>
      <c r="K40" s="80">
        <f t="shared" si="6"/>
        <v>0.14003188815825229</v>
      </c>
      <c r="L40" s="58">
        <v>3</v>
      </c>
      <c r="M40" s="19">
        <v>3</v>
      </c>
      <c r="N40" s="19">
        <v>4</v>
      </c>
      <c r="O40" s="19">
        <v>4</v>
      </c>
      <c r="P40" s="19">
        <v>4</v>
      </c>
      <c r="Q40" s="19">
        <v>3</v>
      </c>
      <c r="R40" s="19">
        <v>4</v>
      </c>
      <c r="S40" s="19">
        <v>3</v>
      </c>
      <c r="T40" s="19">
        <v>4</v>
      </c>
      <c r="U40" s="19">
        <v>3</v>
      </c>
      <c r="V40" s="19">
        <v>4</v>
      </c>
      <c r="W40" s="19">
        <v>5</v>
      </c>
      <c r="X40" s="19">
        <v>2</v>
      </c>
      <c r="Y40" s="19">
        <v>2</v>
      </c>
      <c r="Z40" s="19">
        <v>3</v>
      </c>
      <c r="AA40" s="19">
        <v>5</v>
      </c>
      <c r="AB40" s="19">
        <v>2</v>
      </c>
      <c r="AC40" s="19">
        <v>4</v>
      </c>
    </row>
    <row r="41" spans="2:29">
      <c r="B41" s="51"/>
      <c r="C41" s="51"/>
      <c r="D41" s="51"/>
      <c r="E41" s="51"/>
      <c r="F41" s="41"/>
      <c r="G41" s="51"/>
      <c r="H41" s="51"/>
      <c r="I41" s="51"/>
      <c r="J41" s="51"/>
      <c r="K41" s="51"/>
      <c r="L41" s="51"/>
      <c r="M41" s="51"/>
      <c r="N41" s="51"/>
    </row>
  </sheetData>
  <mergeCells count="4">
    <mergeCell ref="B2:C2"/>
    <mergeCell ref="F2:G2"/>
    <mergeCell ref="B3:C3"/>
    <mergeCell ref="F3:G3"/>
  </mergeCells>
  <pageMargins left="0.7" right="0.7" top="0.75" bottom="0.75" header="0.3" footer="0.3"/>
</worksheet>
</file>

<file path=xl/worksheets/sheet16.xml><?xml version="1.0" encoding="utf-8"?>
<worksheet xmlns="http://schemas.openxmlformats.org/spreadsheetml/2006/main" xmlns:r="http://schemas.openxmlformats.org/officeDocument/2006/relationships">
  <sheetPr published="0"/>
  <dimension ref="B1:AC41"/>
  <sheetViews>
    <sheetView topLeftCell="A11" workbookViewId="0">
      <selection activeCell="C11" sqref="C11:C40"/>
    </sheetView>
  </sheetViews>
  <sheetFormatPr defaultRowHeight="15"/>
  <cols>
    <col min="1" max="1" width="1.7109375" customWidth="1"/>
    <col min="3" max="3" width="14.42578125" customWidth="1"/>
    <col min="4" max="4" width="11.7109375" customWidth="1"/>
    <col min="5" max="5" width="14.7109375" customWidth="1"/>
    <col min="6" max="6" width="14.5703125" customWidth="1"/>
    <col min="7" max="7" width="14.28515625" customWidth="1"/>
    <col min="8" max="8" width="14" customWidth="1"/>
    <col min="9" max="9" width="12" customWidth="1"/>
    <col min="10" max="10" width="11.85546875" customWidth="1"/>
    <col min="11" max="11" width="12.42578125" customWidth="1"/>
    <col min="12" max="12" width="11.85546875" customWidth="1"/>
    <col min="13" max="13" width="12.85546875" customWidth="1"/>
    <col min="14" max="14" width="13.85546875" customWidth="1"/>
    <col min="15" max="15" width="14.42578125" customWidth="1"/>
    <col min="16" max="16" width="13.42578125" customWidth="1"/>
    <col min="17" max="17" width="15.5703125" customWidth="1"/>
    <col min="18" max="19" width="15.85546875" customWidth="1"/>
    <col min="20" max="20" width="12.7109375" customWidth="1"/>
    <col min="21" max="21" width="14" customWidth="1"/>
    <col min="22" max="22" width="13.7109375" customWidth="1"/>
  </cols>
  <sheetData>
    <row r="1" spans="2:29" ht="15.75" thickBot="1"/>
    <row r="2" spans="2:29" ht="16.5" thickTop="1" thickBot="1">
      <c r="B2" s="129" t="s">
        <v>221</v>
      </c>
      <c r="C2" s="129"/>
      <c r="D2" s="67">
        <f>SQRT((SUM(F$11:F$40)/COUNT(F$11:F$40)))</f>
        <v>5.5199089474374494</v>
      </c>
      <c r="F2" s="133" t="s">
        <v>226</v>
      </c>
      <c r="G2" s="134"/>
      <c r="H2" s="68">
        <f>SQRT((SUM(J$11:J$40)/COUNT(J$11:J$40)))</f>
        <v>0.48381858034714492</v>
      </c>
    </row>
    <row r="3" spans="2:29" ht="15.75" thickBot="1">
      <c r="B3" s="129" t="s">
        <v>225</v>
      </c>
      <c r="C3" s="129"/>
      <c r="D3" s="67">
        <f>SUM(G$11:G$40)/COUNT(G$11:G$40)</f>
        <v>5.4247600000000018</v>
      </c>
      <c r="F3" s="135" t="s">
        <v>227</v>
      </c>
      <c r="G3" s="136"/>
      <c r="H3" s="88">
        <f>SUM(K$11:K$40)/COUNT(K$11:K$40)</f>
        <v>0.36462100376531492</v>
      </c>
    </row>
    <row r="4" spans="2:29" ht="15.75" thickBot="1"/>
    <row r="5" spans="2:29" s="84" customFormat="1" ht="30.75" customHeight="1" thickBot="1">
      <c r="B5" s="81" t="s">
        <v>202</v>
      </c>
      <c r="C5" s="82" t="s">
        <v>203</v>
      </c>
      <c r="D5" s="82" t="s">
        <v>204</v>
      </c>
      <c r="E5" s="82" t="s">
        <v>205</v>
      </c>
      <c r="F5" s="82" t="s">
        <v>206</v>
      </c>
      <c r="G5" s="82" t="s">
        <v>207</v>
      </c>
      <c r="H5" s="82" t="s">
        <v>208</v>
      </c>
      <c r="I5" s="82" t="s">
        <v>209</v>
      </c>
      <c r="J5" s="82" t="s">
        <v>210</v>
      </c>
      <c r="K5" s="82" t="s">
        <v>211</v>
      </c>
      <c r="L5" s="82" t="s">
        <v>212</v>
      </c>
      <c r="M5" s="82" t="s">
        <v>213</v>
      </c>
      <c r="N5" s="82" t="s">
        <v>214</v>
      </c>
      <c r="O5" s="82" t="s">
        <v>215</v>
      </c>
      <c r="P5" s="82" t="s">
        <v>216</v>
      </c>
      <c r="Q5" s="82" t="s">
        <v>217</v>
      </c>
      <c r="R5" s="82" t="s">
        <v>218</v>
      </c>
      <c r="S5" s="82" t="s">
        <v>219</v>
      </c>
      <c r="T5" s="83" t="s">
        <v>220</v>
      </c>
    </row>
    <row r="6" spans="2:29" ht="15.75" thickBot="1">
      <c r="B6" s="103">
        <v>4.62</v>
      </c>
      <c r="C6" s="104">
        <v>-0.11700000000000001</v>
      </c>
      <c r="D6" s="104">
        <v>7.3999999999999996E-2</v>
      </c>
      <c r="E6" s="104">
        <v>0.19900000000000001</v>
      </c>
      <c r="F6" s="104">
        <v>0.35699999999999998</v>
      </c>
      <c r="G6" s="104">
        <v>0.30299999999999999</v>
      </c>
      <c r="H6" s="104">
        <v>-0.09</v>
      </c>
      <c r="I6" s="104">
        <v>-3.2500000000000001E-2</v>
      </c>
      <c r="J6" s="104">
        <v>2.4E-2</v>
      </c>
      <c r="K6" s="104">
        <v>2.9399999999999999E-2</v>
      </c>
      <c r="L6" s="104">
        <v>6.4299999999999996E-2</v>
      </c>
      <c r="M6" s="104">
        <v>0.30399999999999999</v>
      </c>
      <c r="N6" s="104">
        <v>-0.20200000000000001</v>
      </c>
      <c r="O6" s="104">
        <v>0.11</v>
      </c>
      <c r="P6" s="104">
        <v>8.3900000000000002E-2</v>
      </c>
      <c r="Q6" s="104">
        <v>0.114</v>
      </c>
      <c r="R6" s="104">
        <v>0.14799999999999999</v>
      </c>
      <c r="S6" s="104">
        <v>-0.125</v>
      </c>
      <c r="T6" s="105">
        <v>-8.14E-2</v>
      </c>
    </row>
    <row r="7" spans="2:29" ht="15.75" thickBot="1">
      <c r="B7" s="51"/>
      <c r="C7" s="51"/>
      <c r="D7" s="51"/>
      <c r="E7" s="51"/>
      <c r="F7" s="51"/>
      <c r="G7" s="51"/>
      <c r="H7" s="51"/>
      <c r="I7" s="51"/>
      <c r="J7" s="51"/>
      <c r="K7" s="51"/>
      <c r="L7" s="51"/>
      <c r="M7" s="51"/>
      <c r="N7" s="51"/>
      <c r="O7" s="51"/>
      <c r="P7" s="51"/>
      <c r="Q7" s="51"/>
      <c r="R7" s="51"/>
      <c r="S7" s="51"/>
      <c r="T7" s="50"/>
    </row>
    <row r="8" spans="2:29" ht="16.5" thickTop="1" thickBot="1">
      <c r="B8" s="69">
        <v>2.8990260488694783</v>
      </c>
      <c r="C8" s="70">
        <v>0.18565647116713363</v>
      </c>
      <c r="D8" s="70">
        <v>-4.3912041772922142E-2</v>
      </c>
      <c r="E8" s="70">
        <v>0.15857577556308633</v>
      </c>
      <c r="F8" s="70">
        <v>3.8429455995472657E-2</v>
      </c>
      <c r="G8" s="70">
        <v>0.61834754008999693</v>
      </c>
      <c r="H8" s="70">
        <v>2.8626273882916688E-2</v>
      </c>
      <c r="I8" s="70">
        <v>0.12596642505436118</v>
      </c>
      <c r="J8" s="70">
        <v>-0.56734741476788175</v>
      </c>
      <c r="K8" s="70">
        <v>0.21843089899267673</v>
      </c>
      <c r="L8" s="70">
        <v>0.25597314280682304</v>
      </c>
      <c r="M8" s="70">
        <v>0.23298111113404316</v>
      </c>
      <c r="N8" s="70">
        <v>-0.35206577776329212</v>
      </c>
      <c r="O8" s="70">
        <v>1.7396770020361461E-2</v>
      </c>
      <c r="P8" s="70">
        <v>-0.23524096024721902</v>
      </c>
      <c r="Q8" s="70">
        <v>-0.33537303303604538</v>
      </c>
      <c r="R8" s="70">
        <v>2.067050676429593E-2</v>
      </c>
      <c r="S8" s="70">
        <v>0.11475924756481545</v>
      </c>
      <c r="T8" s="71">
        <v>-0.2436942925154133</v>
      </c>
    </row>
    <row r="9" spans="2:29" ht="16.5" thickTop="1" thickBot="1">
      <c r="B9" s="51"/>
      <c r="C9" s="51"/>
      <c r="D9" s="51"/>
      <c r="E9" s="51"/>
      <c r="F9" s="51"/>
      <c r="G9" s="51"/>
      <c r="H9" s="51"/>
      <c r="I9" s="51"/>
      <c r="J9" s="51"/>
      <c r="K9" s="51"/>
      <c r="L9" s="51"/>
      <c r="M9" s="51"/>
      <c r="N9" s="51"/>
      <c r="O9" s="51"/>
      <c r="P9" s="51"/>
      <c r="Q9" s="51"/>
      <c r="R9" s="51"/>
      <c r="S9" s="51"/>
      <c r="T9" s="50"/>
    </row>
    <row r="10" spans="2:29" ht="60.75" thickBot="1">
      <c r="B10" s="52" t="s">
        <v>193</v>
      </c>
      <c r="C10" s="52" t="s">
        <v>233</v>
      </c>
      <c r="D10" s="81" t="s">
        <v>201</v>
      </c>
      <c r="E10" s="82" t="s">
        <v>222</v>
      </c>
      <c r="F10" s="82" t="s">
        <v>223</v>
      </c>
      <c r="G10" s="83" t="s">
        <v>224</v>
      </c>
      <c r="H10" s="81" t="s">
        <v>228</v>
      </c>
      <c r="I10" s="82" t="s">
        <v>222</v>
      </c>
      <c r="J10" s="82" t="s">
        <v>223</v>
      </c>
      <c r="K10" s="83" t="s">
        <v>224</v>
      </c>
      <c r="L10" s="52" t="s">
        <v>62</v>
      </c>
      <c r="M10" s="52" t="s">
        <v>63</v>
      </c>
      <c r="N10" s="52" t="s">
        <v>200</v>
      </c>
      <c r="O10" s="52" t="s">
        <v>61</v>
      </c>
      <c r="P10" s="52" t="s">
        <v>60</v>
      </c>
      <c r="Q10" s="52" t="s">
        <v>68</v>
      </c>
      <c r="R10" s="52" t="s">
        <v>79</v>
      </c>
      <c r="S10" s="52" t="s">
        <v>69</v>
      </c>
      <c r="T10" s="52" t="s">
        <v>70</v>
      </c>
      <c r="U10" s="52" t="s">
        <v>75</v>
      </c>
      <c r="V10" s="52" t="s">
        <v>65</v>
      </c>
      <c r="W10" s="52" t="s">
        <v>66</v>
      </c>
      <c r="X10" s="52" t="s">
        <v>67</v>
      </c>
      <c r="Y10" s="52" t="s">
        <v>76</v>
      </c>
      <c r="Z10" s="52" t="s">
        <v>77</v>
      </c>
      <c r="AA10" s="52" t="s">
        <v>78</v>
      </c>
      <c r="AB10" s="52" t="s">
        <v>82</v>
      </c>
      <c r="AC10" s="52" t="s">
        <v>89</v>
      </c>
    </row>
    <row r="11" spans="2:29">
      <c r="B11" s="40">
        <v>1066481</v>
      </c>
      <c r="C11" s="19">
        <v>4</v>
      </c>
      <c r="D11" s="59">
        <f>$B$6+SUMPRODUCT($C$6:$T$6*L11:AC11)</f>
        <v>10.256200000000003</v>
      </c>
      <c r="E11" s="60">
        <f>D11-C11</f>
        <v>6.2562000000000033</v>
      </c>
      <c r="F11" s="73">
        <f>E11^2</f>
        <v>39.140038440000041</v>
      </c>
      <c r="G11" s="61">
        <f>ABS(E11)</f>
        <v>6.2562000000000033</v>
      </c>
      <c r="H11" s="72">
        <f>$B$8+SUMPRODUCT($C$8:$T$8*L11:AC11)</f>
        <v>4.2578899479723962</v>
      </c>
      <c r="I11" s="73">
        <f>H11-C11</f>
        <v>0.25788994797239617</v>
      </c>
      <c r="J11" s="73">
        <f>I11^2</f>
        <v>6.6507225265205208E-2</v>
      </c>
      <c r="K11" s="78">
        <f>ABS(I11)</f>
        <v>0.25788994797239617</v>
      </c>
      <c r="L11" s="58">
        <v>4</v>
      </c>
      <c r="M11" s="19">
        <v>4</v>
      </c>
      <c r="N11" s="19">
        <v>5</v>
      </c>
      <c r="O11" s="19">
        <v>5</v>
      </c>
      <c r="P11" s="19">
        <v>5</v>
      </c>
      <c r="Q11" s="19">
        <v>4</v>
      </c>
      <c r="R11" s="19">
        <v>2</v>
      </c>
      <c r="S11" s="19">
        <v>5</v>
      </c>
      <c r="T11" s="19">
        <v>5</v>
      </c>
      <c r="U11" s="19">
        <v>4</v>
      </c>
      <c r="V11" s="19">
        <v>5</v>
      </c>
      <c r="W11" s="19">
        <v>4</v>
      </c>
      <c r="X11" s="19">
        <v>4</v>
      </c>
      <c r="Y11" s="19">
        <v>4</v>
      </c>
      <c r="Z11" s="19">
        <v>4</v>
      </c>
      <c r="AA11" s="19">
        <v>2</v>
      </c>
      <c r="AB11" s="19">
        <v>4</v>
      </c>
      <c r="AC11" s="19">
        <v>4</v>
      </c>
    </row>
    <row r="12" spans="2:29">
      <c r="B12" s="40">
        <v>895443</v>
      </c>
      <c r="C12" s="19">
        <v>4</v>
      </c>
      <c r="D12" s="62">
        <f>$B$6+SUMPRODUCT($C$6:$T$6*L12:AC12)</f>
        <v>10.396000000000001</v>
      </c>
      <c r="E12" s="41">
        <f t="shared" ref="E12:E40" si="0">D12-C12</f>
        <v>6.3960000000000008</v>
      </c>
      <c r="F12" s="75">
        <f t="shared" ref="F12:F40" si="1">E12^2</f>
        <v>40.908816000000009</v>
      </c>
      <c r="G12" s="63">
        <f t="shared" ref="G12:G40" si="2">ABS(E12)</f>
        <v>6.3960000000000008</v>
      </c>
      <c r="H12" s="74">
        <f t="shared" ref="H12:H40" si="3">$B$8+SUMPRODUCT($C$8:$T$8*L12:AC12)</f>
        <v>4.0198493919937306</v>
      </c>
      <c r="I12" s="75">
        <f t="shared" ref="I12:I40" si="4">H12-C12</f>
        <v>1.9849391993730592E-2</v>
      </c>
      <c r="J12" s="75">
        <f t="shared" ref="J12:J40" si="5">I12^2</f>
        <v>3.939983625207761E-4</v>
      </c>
      <c r="K12" s="79">
        <f t="shared" ref="K12:K40" si="6">ABS(I12)</f>
        <v>1.9849391993730592E-2</v>
      </c>
      <c r="L12" s="58">
        <v>4</v>
      </c>
      <c r="M12" s="19">
        <v>3</v>
      </c>
      <c r="N12" s="19">
        <v>5</v>
      </c>
      <c r="O12" s="19">
        <v>5</v>
      </c>
      <c r="P12" s="19">
        <v>3</v>
      </c>
      <c r="Q12" s="19">
        <v>5</v>
      </c>
      <c r="R12" s="19">
        <v>5</v>
      </c>
      <c r="S12" s="19">
        <v>4</v>
      </c>
      <c r="T12" s="19">
        <v>4</v>
      </c>
      <c r="U12" s="19">
        <v>5</v>
      </c>
      <c r="V12" s="19">
        <v>5</v>
      </c>
      <c r="W12" s="19">
        <v>3</v>
      </c>
      <c r="X12" s="19">
        <v>2</v>
      </c>
      <c r="Y12" s="19">
        <v>4</v>
      </c>
      <c r="Z12" s="19">
        <v>5</v>
      </c>
      <c r="AA12" s="19">
        <v>5</v>
      </c>
      <c r="AB12" s="19">
        <v>1</v>
      </c>
      <c r="AC12" s="19">
        <v>3</v>
      </c>
    </row>
    <row r="13" spans="2:29">
      <c r="B13" s="40">
        <v>1817718</v>
      </c>
      <c r="C13" s="19">
        <v>4</v>
      </c>
      <c r="D13" s="62">
        <f t="shared" ref="D13:D40" si="7">$B$6+SUMPRODUCT($C$6:$T$6*L13:AC13)</f>
        <v>10.088900000000002</v>
      </c>
      <c r="E13" s="41">
        <f t="shared" si="0"/>
        <v>6.0889000000000024</v>
      </c>
      <c r="F13" s="75">
        <f t="shared" si="1"/>
        <v>37.074703210000031</v>
      </c>
      <c r="G13" s="63">
        <f t="shared" si="2"/>
        <v>6.0889000000000024</v>
      </c>
      <c r="H13" s="74">
        <f t="shared" si="3"/>
        <v>4.1108264029614254</v>
      </c>
      <c r="I13" s="75">
        <f t="shared" si="4"/>
        <v>0.11082640296142543</v>
      </c>
      <c r="J13" s="75">
        <f t="shared" si="5"/>
        <v>1.2282491593368246E-2</v>
      </c>
      <c r="K13" s="79">
        <f t="shared" si="6"/>
        <v>0.11082640296142543</v>
      </c>
      <c r="L13" s="58">
        <v>5</v>
      </c>
      <c r="M13" s="19">
        <v>5</v>
      </c>
      <c r="N13" s="19">
        <v>5</v>
      </c>
      <c r="O13" s="19">
        <v>5</v>
      </c>
      <c r="P13" s="19">
        <v>5</v>
      </c>
      <c r="Q13" s="19">
        <v>5</v>
      </c>
      <c r="R13" s="19">
        <v>4</v>
      </c>
      <c r="S13" s="19">
        <v>5</v>
      </c>
      <c r="T13" s="19">
        <v>5</v>
      </c>
      <c r="U13" s="19">
        <v>4</v>
      </c>
      <c r="V13" s="19">
        <v>5</v>
      </c>
      <c r="W13" s="19">
        <v>5</v>
      </c>
      <c r="X13" s="19">
        <v>4</v>
      </c>
      <c r="Y13" s="19">
        <v>3</v>
      </c>
      <c r="Z13" s="19">
        <v>4</v>
      </c>
      <c r="AA13" s="19">
        <v>3</v>
      </c>
      <c r="AB13" s="19">
        <v>2</v>
      </c>
      <c r="AC13" s="19">
        <v>5</v>
      </c>
    </row>
    <row r="14" spans="2:29">
      <c r="B14" s="40">
        <v>110938</v>
      </c>
      <c r="C14" s="19">
        <v>4</v>
      </c>
      <c r="D14" s="62">
        <f t="shared" si="7"/>
        <v>10.863</v>
      </c>
      <c r="E14" s="41">
        <f t="shared" si="0"/>
        <v>6.8629999999999995</v>
      </c>
      <c r="F14" s="75">
        <f t="shared" si="1"/>
        <v>47.100768999999993</v>
      </c>
      <c r="G14" s="63">
        <f t="shared" si="2"/>
        <v>6.8629999999999995</v>
      </c>
      <c r="H14" s="74">
        <f t="shared" si="3"/>
        <v>4.2967543872630003</v>
      </c>
      <c r="I14" s="75">
        <f t="shared" si="4"/>
        <v>0.2967543872630003</v>
      </c>
      <c r="J14" s="75">
        <f t="shared" si="5"/>
        <v>8.8063166359838754E-2</v>
      </c>
      <c r="K14" s="79">
        <f t="shared" si="6"/>
        <v>0.2967543872630003</v>
      </c>
      <c r="L14" s="58">
        <v>5</v>
      </c>
      <c r="M14" s="19">
        <v>3</v>
      </c>
      <c r="N14" s="19">
        <v>5</v>
      </c>
      <c r="O14" s="19">
        <v>5</v>
      </c>
      <c r="P14" s="19">
        <v>5</v>
      </c>
      <c r="Q14" s="19">
        <v>4</v>
      </c>
      <c r="R14" s="19">
        <v>4</v>
      </c>
      <c r="S14" s="19">
        <v>4</v>
      </c>
      <c r="T14" s="19">
        <v>3</v>
      </c>
      <c r="U14" s="19">
        <v>5</v>
      </c>
      <c r="V14" s="19">
        <v>5</v>
      </c>
      <c r="W14" s="19">
        <v>5</v>
      </c>
      <c r="X14" s="19">
        <v>5</v>
      </c>
      <c r="Y14" s="19">
        <v>5</v>
      </c>
      <c r="Z14" s="19">
        <v>5</v>
      </c>
      <c r="AA14" s="19">
        <v>5</v>
      </c>
      <c r="AB14" s="19">
        <v>2</v>
      </c>
      <c r="AC14" s="19">
        <v>3</v>
      </c>
    </row>
    <row r="15" spans="2:29">
      <c r="B15" s="40">
        <v>305344</v>
      </c>
      <c r="C15" s="19">
        <v>5</v>
      </c>
      <c r="D15" s="62">
        <f t="shared" si="7"/>
        <v>7.8478999999999992</v>
      </c>
      <c r="E15" s="41">
        <f t="shared" si="0"/>
        <v>2.8478999999999992</v>
      </c>
      <c r="F15" s="75">
        <f t="shared" si="1"/>
        <v>8.1105344099999961</v>
      </c>
      <c r="G15" s="63">
        <f t="shared" si="2"/>
        <v>2.8478999999999992</v>
      </c>
      <c r="H15" s="74">
        <f t="shared" si="3"/>
        <v>4.9665426249513658</v>
      </c>
      <c r="I15" s="75">
        <f t="shared" si="4"/>
        <v>-3.3457375048634219E-2</v>
      </c>
      <c r="J15" s="75">
        <f t="shared" si="5"/>
        <v>1.1193959451449716E-3</v>
      </c>
      <c r="K15" s="79">
        <f t="shared" si="6"/>
        <v>3.3457375048634219E-2</v>
      </c>
      <c r="L15" s="58">
        <v>5</v>
      </c>
      <c r="M15" s="19">
        <v>2</v>
      </c>
      <c r="N15" s="19">
        <v>5</v>
      </c>
      <c r="O15" s="19">
        <v>1</v>
      </c>
      <c r="P15" s="19">
        <v>1</v>
      </c>
      <c r="Q15" s="19">
        <v>1</v>
      </c>
      <c r="R15" s="19">
        <v>2</v>
      </c>
      <c r="S15" s="19">
        <v>1</v>
      </c>
      <c r="T15" s="19">
        <v>4</v>
      </c>
      <c r="U15" s="19">
        <v>2</v>
      </c>
      <c r="V15" s="19">
        <v>5</v>
      </c>
      <c r="W15" s="19">
        <v>1</v>
      </c>
      <c r="X15" s="19">
        <v>1</v>
      </c>
      <c r="Y15" s="19">
        <v>1</v>
      </c>
      <c r="Z15" s="19">
        <v>4</v>
      </c>
      <c r="AA15" s="19">
        <v>2</v>
      </c>
      <c r="AB15" s="19">
        <v>1</v>
      </c>
      <c r="AC15" s="19">
        <v>3</v>
      </c>
    </row>
    <row r="16" spans="2:29">
      <c r="B16" s="40">
        <v>1887657</v>
      </c>
      <c r="C16" s="19">
        <v>4</v>
      </c>
      <c r="D16" s="62">
        <f t="shared" si="7"/>
        <v>9.5914999999999999</v>
      </c>
      <c r="E16" s="41">
        <f t="shared" si="0"/>
        <v>5.5914999999999999</v>
      </c>
      <c r="F16" s="75">
        <f t="shared" si="1"/>
        <v>31.26487225</v>
      </c>
      <c r="G16" s="63">
        <f t="shared" si="2"/>
        <v>5.5914999999999999</v>
      </c>
      <c r="H16" s="74">
        <f t="shared" si="3"/>
        <v>3.7672471663086053</v>
      </c>
      <c r="I16" s="75">
        <f t="shared" si="4"/>
        <v>-0.23275283369139466</v>
      </c>
      <c r="J16" s="75">
        <f t="shared" si="5"/>
        <v>5.4173881591374019E-2</v>
      </c>
      <c r="K16" s="79">
        <f t="shared" si="6"/>
        <v>0.23275283369139466</v>
      </c>
      <c r="L16" s="58">
        <v>4</v>
      </c>
      <c r="M16" s="19">
        <v>3</v>
      </c>
      <c r="N16" s="19">
        <v>5</v>
      </c>
      <c r="O16" s="19">
        <v>4</v>
      </c>
      <c r="P16" s="19">
        <v>4</v>
      </c>
      <c r="Q16" s="19">
        <v>5</v>
      </c>
      <c r="R16" s="19">
        <v>5</v>
      </c>
      <c r="S16" s="19">
        <v>5</v>
      </c>
      <c r="T16" s="19">
        <v>3</v>
      </c>
      <c r="U16" s="19">
        <v>4</v>
      </c>
      <c r="V16" s="19">
        <v>5</v>
      </c>
      <c r="W16" s="19">
        <v>4</v>
      </c>
      <c r="X16" s="19">
        <v>3</v>
      </c>
      <c r="Y16" s="19">
        <v>2</v>
      </c>
      <c r="Z16" s="19">
        <v>5</v>
      </c>
      <c r="AA16" s="19">
        <v>3</v>
      </c>
      <c r="AB16" s="19">
        <v>2</v>
      </c>
      <c r="AC16" s="19">
        <v>3</v>
      </c>
    </row>
    <row r="17" spans="2:29">
      <c r="B17" s="40">
        <v>379411</v>
      </c>
      <c r="C17" s="19">
        <v>4</v>
      </c>
      <c r="D17" s="62">
        <f t="shared" si="7"/>
        <v>10.392700000000001</v>
      </c>
      <c r="E17" s="41">
        <f t="shared" si="0"/>
        <v>6.3927000000000014</v>
      </c>
      <c r="F17" s="75">
        <f t="shared" si="1"/>
        <v>40.866613290000018</v>
      </c>
      <c r="G17" s="63">
        <f t="shared" si="2"/>
        <v>6.3927000000000014</v>
      </c>
      <c r="H17" s="74">
        <f t="shared" si="3"/>
        <v>4.2644555986271486</v>
      </c>
      <c r="I17" s="75">
        <f t="shared" si="4"/>
        <v>0.26445559862714862</v>
      </c>
      <c r="J17" s="75">
        <f t="shared" si="5"/>
        <v>6.9936763645243538E-2</v>
      </c>
      <c r="K17" s="79">
        <f t="shared" si="6"/>
        <v>0.26445559862714862</v>
      </c>
      <c r="L17" s="58">
        <v>4</v>
      </c>
      <c r="M17" s="19">
        <v>4</v>
      </c>
      <c r="N17" s="19">
        <v>5</v>
      </c>
      <c r="O17" s="19">
        <v>5</v>
      </c>
      <c r="P17" s="19">
        <v>4</v>
      </c>
      <c r="Q17" s="19">
        <v>4</v>
      </c>
      <c r="R17" s="19">
        <v>5</v>
      </c>
      <c r="S17" s="19">
        <v>4</v>
      </c>
      <c r="T17" s="19">
        <v>5</v>
      </c>
      <c r="U17" s="19">
        <v>4</v>
      </c>
      <c r="V17" s="19">
        <v>5</v>
      </c>
      <c r="W17" s="19">
        <v>4</v>
      </c>
      <c r="X17" s="19">
        <v>3</v>
      </c>
      <c r="Y17" s="19">
        <v>4</v>
      </c>
      <c r="Z17" s="19">
        <v>4</v>
      </c>
      <c r="AA17" s="19">
        <v>4</v>
      </c>
      <c r="AB17" s="19">
        <v>1</v>
      </c>
      <c r="AC17" s="19">
        <v>4</v>
      </c>
    </row>
    <row r="18" spans="2:29">
      <c r="B18" s="40">
        <v>862596</v>
      </c>
      <c r="C18" s="19">
        <v>5</v>
      </c>
      <c r="D18" s="62">
        <f t="shared" si="7"/>
        <v>10.167900000000001</v>
      </c>
      <c r="E18" s="41">
        <f t="shared" si="0"/>
        <v>5.1679000000000013</v>
      </c>
      <c r="F18" s="75">
        <f t="shared" si="1"/>
        <v>26.707190410000013</v>
      </c>
      <c r="G18" s="63">
        <f t="shared" si="2"/>
        <v>5.1679000000000013</v>
      </c>
      <c r="H18" s="74">
        <f t="shared" si="3"/>
        <v>4.9565888323675562</v>
      </c>
      <c r="I18" s="75">
        <f t="shared" si="4"/>
        <v>-4.3411167632443792E-2</v>
      </c>
      <c r="J18" s="75">
        <f t="shared" si="5"/>
        <v>1.8845294752121355E-3</v>
      </c>
      <c r="K18" s="79">
        <f t="shared" si="6"/>
        <v>4.3411167632443792E-2</v>
      </c>
      <c r="L18" s="58">
        <v>5</v>
      </c>
      <c r="M18" s="19">
        <v>5</v>
      </c>
      <c r="N18" s="19">
        <v>5</v>
      </c>
      <c r="O18" s="19">
        <v>5</v>
      </c>
      <c r="P18" s="19">
        <v>4</v>
      </c>
      <c r="Q18" s="19">
        <v>5</v>
      </c>
      <c r="R18" s="19">
        <v>1</v>
      </c>
      <c r="S18" s="19">
        <v>2</v>
      </c>
      <c r="T18" s="19">
        <v>5</v>
      </c>
      <c r="U18" s="19">
        <v>5</v>
      </c>
      <c r="V18" s="19">
        <v>5</v>
      </c>
      <c r="W18" s="19">
        <v>4</v>
      </c>
      <c r="X18" s="19">
        <v>4</v>
      </c>
      <c r="Y18" s="19">
        <v>5</v>
      </c>
      <c r="Z18" s="19">
        <v>5</v>
      </c>
      <c r="AA18" s="19">
        <v>2</v>
      </c>
      <c r="AB18" s="19">
        <v>3</v>
      </c>
      <c r="AC18" s="19">
        <v>4</v>
      </c>
    </row>
    <row r="19" spans="2:29">
      <c r="B19" s="40">
        <v>2513621</v>
      </c>
      <c r="C19" s="19">
        <v>5</v>
      </c>
      <c r="D19" s="62">
        <f t="shared" si="7"/>
        <v>10.575600000000001</v>
      </c>
      <c r="E19" s="41">
        <f t="shared" si="0"/>
        <v>5.5756000000000014</v>
      </c>
      <c r="F19" s="75">
        <f t="shared" si="1"/>
        <v>31.087315360000016</v>
      </c>
      <c r="G19" s="63">
        <f t="shared" si="2"/>
        <v>5.5756000000000014</v>
      </c>
      <c r="H19" s="74">
        <f t="shared" si="3"/>
        <v>4.5359740734043754</v>
      </c>
      <c r="I19" s="75">
        <f t="shared" si="4"/>
        <v>-0.46402592659562458</v>
      </c>
      <c r="J19" s="75">
        <f t="shared" si="5"/>
        <v>0.21532006055292796</v>
      </c>
      <c r="K19" s="79">
        <f t="shared" si="6"/>
        <v>0.46402592659562458</v>
      </c>
      <c r="L19" s="58">
        <v>4</v>
      </c>
      <c r="M19" s="19">
        <v>4</v>
      </c>
      <c r="N19" s="19">
        <v>5</v>
      </c>
      <c r="O19" s="19">
        <v>5</v>
      </c>
      <c r="P19" s="19">
        <v>5</v>
      </c>
      <c r="Q19" s="19">
        <v>3</v>
      </c>
      <c r="R19" s="19">
        <v>4</v>
      </c>
      <c r="S19" s="19">
        <v>4</v>
      </c>
      <c r="T19" s="19">
        <v>4</v>
      </c>
      <c r="U19" s="19">
        <v>4</v>
      </c>
      <c r="V19" s="19">
        <v>5</v>
      </c>
      <c r="W19" s="19">
        <v>5</v>
      </c>
      <c r="X19" s="19">
        <v>4</v>
      </c>
      <c r="Y19" s="19">
        <v>4</v>
      </c>
      <c r="Z19" s="19">
        <v>5</v>
      </c>
      <c r="AA19" s="19">
        <v>3</v>
      </c>
      <c r="AB19" s="19">
        <v>3</v>
      </c>
      <c r="AC19" s="19">
        <v>2</v>
      </c>
    </row>
    <row r="20" spans="2:29">
      <c r="B20" s="40">
        <v>844049</v>
      </c>
      <c r="C20" s="19">
        <v>5</v>
      </c>
      <c r="D20" s="62">
        <f t="shared" si="7"/>
        <v>9.8384</v>
      </c>
      <c r="E20" s="41">
        <f t="shared" si="0"/>
        <v>4.8384</v>
      </c>
      <c r="F20" s="75">
        <f t="shared" si="1"/>
        <v>23.41011456</v>
      </c>
      <c r="G20" s="63">
        <f t="shared" si="2"/>
        <v>4.8384</v>
      </c>
      <c r="H20" s="74">
        <f t="shared" si="3"/>
        <v>4.4720510755937539</v>
      </c>
      <c r="I20" s="75">
        <f t="shared" si="4"/>
        <v>-0.52794892440624608</v>
      </c>
      <c r="J20" s="75">
        <f t="shared" si="5"/>
        <v>0.27873006678171214</v>
      </c>
      <c r="K20" s="79">
        <f t="shared" si="6"/>
        <v>0.52794892440624608</v>
      </c>
      <c r="L20" s="58">
        <v>5</v>
      </c>
      <c r="M20" s="19">
        <v>5</v>
      </c>
      <c r="N20" s="19">
        <v>5</v>
      </c>
      <c r="O20" s="19">
        <v>5</v>
      </c>
      <c r="P20" s="19">
        <v>5</v>
      </c>
      <c r="Q20" s="19">
        <v>2</v>
      </c>
      <c r="R20" s="19">
        <v>4</v>
      </c>
      <c r="S20" s="19">
        <v>5</v>
      </c>
      <c r="T20" s="19">
        <v>5</v>
      </c>
      <c r="U20" s="19">
        <v>5</v>
      </c>
      <c r="V20" s="19">
        <v>5</v>
      </c>
      <c r="W20" s="19">
        <v>5</v>
      </c>
      <c r="X20" s="19">
        <v>3</v>
      </c>
      <c r="Y20" s="19">
        <v>1</v>
      </c>
      <c r="Z20" s="19">
        <v>5</v>
      </c>
      <c r="AA20" s="19">
        <v>1</v>
      </c>
      <c r="AB20" s="19">
        <v>3</v>
      </c>
      <c r="AC20" s="19">
        <v>5</v>
      </c>
    </row>
    <row r="21" spans="2:29">
      <c r="B21" s="40">
        <v>1981464</v>
      </c>
      <c r="C21" s="19">
        <v>5</v>
      </c>
      <c r="D21" s="62">
        <f t="shared" si="7"/>
        <v>9.9194999999999993</v>
      </c>
      <c r="E21" s="41">
        <f t="shared" si="0"/>
        <v>4.9194999999999993</v>
      </c>
      <c r="F21" s="75">
        <f t="shared" si="1"/>
        <v>24.201480249999992</v>
      </c>
      <c r="G21" s="63">
        <f t="shared" si="2"/>
        <v>4.9194999999999993</v>
      </c>
      <c r="H21" s="74">
        <f t="shared" si="3"/>
        <v>4.8980817124372305</v>
      </c>
      <c r="I21" s="75">
        <f t="shared" si="4"/>
        <v>-0.10191828756276955</v>
      </c>
      <c r="J21" s="75">
        <f t="shared" si="5"/>
        <v>1.0387337339727387E-2</v>
      </c>
      <c r="K21" s="79">
        <f t="shared" si="6"/>
        <v>0.10191828756276955</v>
      </c>
      <c r="L21" s="58">
        <v>4</v>
      </c>
      <c r="M21" s="19">
        <v>3</v>
      </c>
      <c r="N21" s="19">
        <v>5</v>
      </c>
      <c r="O21" s="19">
        <v>5</v>
      </c>
      <c r="P21" s="19">
        <v>5</v>
      </c>
      <c r="Q21" s="19">
        <v>4</v>
      </c>
      <c r="R21" s="19">
        <v>3</v>
      </c>
      <c r="S21" s="19">
        <v>5</v>
      </c>
      <c r="T21" s="19">
        <v>5</v>
      </c>
      <c r="U21" s="19">
        <v>3</v>
      </c>
      <c r="V21" s="19">
        <v>5</v>
      </c>
      <c r="W21" s="19">
        <v>5</v>
      </c>
      <c r="X21" s="19">
        <v>4</v>
      </c>
      <c r="Y21" s="19">
        <v>1</v>
      </c>
      <c r="Z21" s="19">
        <v>4</v>
      </c>
      <c r="AA21" s="19">
        <v>2</v>
      </c>
      <c r="AB21" s="19">
        <v>3</v>
      </c>
      <c r="AC21" s="19">
        <v>2</v>
      </c>
    </row>
    <row r="22" spans="2:29">
      <c r="B22" s="40">
        <v>1511683</v>
      </c>
      <c r="C22" s="19">
        <v>3</v>
      </c>
      <c r="D22" s="62">
        <f t="shared" si="7"/>
        <v>5.7827000000000002</v>
      </c>
      <c r="E22" s="41">
        <f t="shared" si="0"/>
        <v>2.7827000000000002</v>
      </c>
      <c r="F22" s="75">
        <f t="shared" si="1"/>
        <v>7.7434192900000012</v>
      </c>
      <c r="G22" s="63">
        <f t="shared" si="2"/>
        <v>2.7827000000000002</v>
      </c>
      <c r="H22" s="74">
        <f t="shared" si="3"/>
        <v>3.1372061478026882</v>
      </c>
      <c r="I22" s="75">
        <f t="shared" si="4"/>
        <v>0.13720614780268825</v>
      </c>
      <c r="J22" s="75">
        <f t="shared" si="5"/>
        <v>1.8825526994853133E-2</v>
      </c>
      <c r="K22" s="79">
        <f t="shared" si="6"/>
        <v>0.13720614780268825</v>
      </c>
      <c r="L22" s="58">
        <v>1</v>
      </c>
      <c r="M22" s="19">
        <v>1</v>
      </c>
      <c r="N22" s="19">
        <v>1</v>
      </c>
      <c r="O22" s="19">
        <v>1</v>
      </c>
      <c r="P22" s="19">
        <v>1</v>
      </c>
      <c r="Q22" s="19">
        <v>1</v>
      </c>
      <c r="R22" s="19">
        <v>1</v>
      </c>
      <c r="S22" s="19">
        <v>1</v>
      </c>
      <c r="T22" s="19">
        <v>1</v>
      </c>
      <c r="U22" s="19">
        <v>1</v>
      </c>
      <c r="V22" s="19">
        <v>1</v>
      </c>
      <c r="W22" s="19">
        <v>1</v>
      </c>
      <c r="X22" s="19">
        <v>1</v>
      </c>
      <c r="Y22" s="19">
        <v>1</v>
      </c>
      <c r="Z22" s="19">
        <v>1</v>
      </c>
      <c r="AA22" s="19">
        <v>1</v>
      </c>
      <c r="AB22" s="19">
        <v>1</v>
      </c>
      <c r="AC22" s="19">
        <v>1</v>
      </c>
    </row>
    <row r="23" spans="2:29">
      <c r="B23" s="40">
        <v>1863499</v>
      </c>
      <c r="C23" s="19">
        <v>5</v>
      </c>
      <c r="D23" s="62">
        <f t="shared" si="7"/>
        <v>10.714400000000001</v>
      </c>
      <c r="E23" s="41">
        <f t="shared" si="0"/>
        <v>5.7144000000000013</v>
      </c>
      <c r="F23" s="75">
        <f t="shared" si="1"/>
        <v>32.654367360000016</v>
      </c>
      <c r="G23" s="63">
        <f t="shared" si="2"/>
        <v>5.7144000000000013</v>
      </c>
      <c r="H23" s="74">
        <f t="shared" si="3"/>
        <v>4.8757664914580072</v>
      </c>
      <c r="I23" s="75">
        <f t="shared" si="4"/>
        <v>-0.12423350854199278</v>
      </c>
      <c r="J23" s="75">
        <f t="shared" si="5"/>
        <v>1.5433964644653393E-2</v>
      </c>
      <c r="K23" s="79">
        <f t="shared" si="6"/>
        <v>0.12423350854199278</v>
      </c>
      <c r="L23" s="58">
        <v>4</v>
      </c>
      <c r="M23" s="19">
        <v>4</v>
      </c>
      <c r="N23" s="19">
        <v>5</v>
      </c>
      <c r="O23" s="19">
        <v>5</v>
      </c>
      <c r="P23" s="19">
        <v>5</v>
      </c>
      <c r="Q23" s="19">
        <v>3</v>
      </c>
      <c r="R23" s="19">
        <v>4</v>
      </c>
      <c r="S23" s="19">
        <v>3</v>
      </c>
      <c r="T23" s="19">
        <v>5</v>
      </c>
      <c r="U23" s="19">
        <v>5</v>
      </c>
      <c r="V23" s="19">
        <v>5</v>
      </c>
      <c r="W23" s="19">
        <v>5</v>
      </c>
      <c r="X23" s="19">
        <v>4</v>
      </c>
      <c r="Y23" s="19">
        <v>5</v>
      </c>
      <c r="Z23" s="19">
        <v>5</v>
      </c>
      <c r="AA23" s="19">
        <v>4</v>
      </c>
      <c r="AB23" s="19">
        <v>3</v>
      </c>
      <c r="AC23" s="19">
        <v>4</v>
      </c>
    </row>
    <row r="24" spans="2:29">
      <c r="B24" s="40">
        <v>1830000</v>
      </c>
      <c r="C24" s="19">
        <v>4</v>
      </c>
      <c r="D24" s="62">
        <f t="shared" si="7"/>
        <v>10.263300000000001</v>
      </c>
      <c r="E24" s="41">
        <f t="shared" si="0"/>
        <v>6.263300000000001</v>
      </c>
      <c r="F24" s="75">
        <f t="shared" si="1"/>
        <v>39.228926890000011</v>
      </c>
      <c r="G24" s="63">
        <f t="shared" si="2"/>
        <v>6.263300000000001</v>
      </c>
      <c r="H24" s="74">
        <f t="shared" si="3"/>
        <v>4.0611790709883042</v>
      </c>
      <c r="I24" s="75">
        <f t="shared" si="4"/>
        <v>6.1179070988304218E-2</v>
      </c>
      <c r="J24" s="75">
        <f t="shared" si="5"/>
        <v>3.7428787269919669E-3</v>
      </c>
      <c r="K24" s="79">
        <f t="shared" si="6"/>
        <v>6.1179070988304218E-2</v>
      </c>
      <c r="L24" s="58">
        <v>5</v>
      </c>
      <c r="M24" s="19">
        <v>3</v>
      </c>
      <c r="N24" s="19">
        <v>5</v>
      </c>
      <c r="O24" s="19">
        <v>5</v>
      </c>
      <c r="P24" s="19">
        <v>5</v>
      </c>
      <c r="Q24" s="19">
        <v>4</v>
      </c>
      <c r="R24" s="19">
        <v>5</v>
      </c>
      <c r="S24" s="19">
        <v>4</v>
      </c>
      <c r="T24" s="19">
        <v>2</v>
      </c>
      <c r="U24" s="19">
        <v>5</v>
      </c>
      <c r="V24" s="19">
        <v>5</v>
      </c>
      <c r="W24" s="19">
        <v>5</v>
      </c>
      <c r="X24" s="19">
        <v>5</v>
      </c>
      <c r="Y24" s="19">
        <v>5</v>
      </c>
      <c r="Z24" s="19">
        <v>5</v>
      </c>
      <c r="AA24" s="19">
        <v>5</v>
      </c>
      <c r="AB24" s="19">
        <v>5</v>
      </c>
      <c r="AC24" s="19">
        <v>5</v>
      </c>
    </row>
    <row r="25" spans="2:29">
      <c r="B25" s="40">
        <v>2087711</v>
      </c>
      <c r="C25" s="19">
        <v>5</v>
      </c>
      <c r="D25" s="62">
        <f t="shared" si="7"/>
        <v>10.0395</v>
      </c>
      <c r="E25" s="41">
        <f t="shared" si="0"/>
        <v>5.0395000000000003</v>
      </c>
      <c r="F25" s="75">
        <f t="shared" si="1"/>
        <v>25.396560250000004</v>
      </c>
      <c r="G25" s="63">
        <f t="shared" si="2"/>
        <v>5.0395000000000003</v>
      </c>
      <c r="H25" s="74">
        <f t="shared" si="3"/>
        <v>4.4616968491918954</v>
      </c>
      <c r="I25" s="75">
        <f t="shared" si="4"/>
        <v>-0.53830315080810465</v>
      </c>
      <c r="J25" s="75">
        <f t="shared" si="5"/>
        <v>0.28977028216993306</v>
      </c>
      <c r="K25" s="79">
        <f t="shared" si="6"/>
        <v>0.53830315080810465</v>
      </c>
      <c r="L25" s="58">
        <v>5</v>
      </c>
      <c r="M25" s="19">
        <v>5</v>
      </c>
      <c r="N25" s="19">
        <v>3</v>
      </c>
      <c r="O25" s="19">
        <v>5</v>
      </c>
      <c r="P25" s="19">
        <v>5</v>
      </c>
      <c r="Q25" s="19">
        <v>4</v>
      </c>
      <c r="R25" s="19">
        <v>4</v>
      </c>
      <c r="S25" s="19">
        <v>5</v>
      </c>
      <c r="T25" s="19">
        <v>4</v>
      </c>
      <c r="U25" s="19">
        <v>4</v>
      </c>
      <c r="V25" s="19">
        <v>4</v>
      </c>
      <c r="W25" s="19">
        <v>4</v>
      </c>
      <c r="X25" s="19">
        <v>5</v>
      </c>
      <c r="Y25" s="19">
        <v>1</v>
      </c>
      <c r="Z25" s="19">
        <v>5</v>
      </c>
      <c r="AA25" s="19">
        <v>5</v>
      </c>
      <c r="AB25" s="19">
        <v>3</v>
      </c>
      <c r="AC25" s="19">
        <v>3</v>
      </c>
    </row>
    <row r="26" spans="2:29">
      <c r="B26" s="40">
        <v>2606799</v>
      </c>
      <c r="C26" s="19">
        <v>5</v>
      </c>
      <c r="D26" s="62">
        <f t="shared" si="7"/>
        <v>10.857800000000001</v>
      </c>
      <c r="E26" s="41">
        <f t="shared" si="0"/>
        <v>5.857800000000001</v>
      </c>
      <c r="F26" s="75">
        <f t="shared" si="1"/>
        <v>34.313820840000012</v>
      </c>
      <c r="G26" s="63">
        <f t="shared" si="2"/>
        <v>5.857800000000001</v>
      </c>
      <c r="H26" s="74">
        <f t="shared" si="3"/>
        <v>4.9563004865649898</v>
      </c>
      <c r="I26" s="75">
        <f t="shared" si="4"/>
        <v>-4.3699513435010218E-2</v>
      </c>
      <c r="J26" s="75">
        <f t="shared" si="5"/>
        <v>1.9096474744566385E-3</v>
      </c>
      <c r="K26" s="79">
        <f t="shared" si="6"/>
        <v>4.3699513435010218E-2</v>
      </c>
      <c r="L26" s="58">
        <v>4</v>
      </c>
      <c r="M26" s="19">
        <v>3</v>
      </c>
      <c r="N26" s="19">
        <v>5</v>
      </c>
      <c r="O26" s="19">
        <v>5</v>
      </c>
      <c r="P26" s="19">
        <v>5</v>
      </c>
      <c r="Q26" s="19">
        <v>1</v>
      </c>
      <c r="R26" s="19">
        <v>3</v>
      </c>
      <c r="S26" s="19">
        <v>4</v>
      </c>
      <c r="T26" s="19">
        <v>5</v>
      </c>
      <c r="U26" s="19">
        <v>4</v>
      </c>
      <c r="V26" s="19">
        <v>5</v>
      </c>
      <c r="W26" s="19">
        <v>4</v>
      </c>
      <c r="X26" s="19">
        <v>4</v>
      </c>
      <c r="Y26" s="19">
        <v>3</v>
      </c>
      <c r="Z26" s="19">
        <v>4</v>
      </c>
      <c r="AA26" s="19">
        <v>4</v>
      </c>
      <c r="AB26" s="19">
        <v>2</v>
      </c>
      <c r="AC26" s="19">
        <v>4</v>
      </c>
    </row>
    <row r="27" spans="2:29">
      <c r="B27" s="40">
        <v>2537543</v>
      </c>
      <c r="C27" s="19">
        <v>4</v>
      </c>
      <c r="D27" s="62">
        <f t="shared" si="7"/>
        <v>9.694700000000001</v>
      </c>
      <c r="E27" s="41">
        <f t="shared" si="0"/>
        <v>5.694700000000001</v>
      </c>
      <c r="F27" s="75">
        <f t="shared" si="1"/>
        <v>32.429608090000009</v>
      </c>
      <c r="G27" s="63">
        <f t="shared" si="2"/>
        <v>5.694700000000001</v>
      </c>
      <c r="H27" s="74">
        <f t="shared" si="3"/>
        <v>3.6253956361651736</v>
      </c>
      <c r="I27" s="75">
        <f t="shared" si="4"/>
        <v>-0.37460436383482643</v>
      </c>
      <c r="J27" s="75">
        <f t="shared" si="5"/>
        <v>0.14032842940409501</v>
      </c>
      <c r="K27" s="79">
        <f t="shared" si="6"/>
        <v>0.37460436383482643</v>
      </c>
      <c r="L27" s="58">
        <v>5</v>
      </c>
      <c r="M27" s="19">
        <v>1</v>
      </c>
      <c r="N27" s="19">
        <v>5</v>
      </c>
      <c r="O27" s="19">
        <v>5</v>
      </c>
      <c r="P27" s="19">
        <v>5</v>
      </c>
      <c r="Q27" s="19">
        <v>4</v>
      </c>
      <c r="R27" s="19">
        <v>5</v>
      </c>
      <c r="S27" s="19">
        <v>5</v>
      </c>
      <c r="T27" s="19">
        <v>5</v>
      </c>
      <c r="U27" s="19">
        <v>1</v>
      </c>
      <c r="V27" s="19">
        <v>5</v>
      </c>
      <c r="W27" s="19">
        <v>5</v>
      </c>
      <c r="X27" s="19">
        <v>1</v>
      </c>
      <c r="Y27" s="19">
        <v>1</v>
      </c>
      <c r="Z27" s="19">
        <v>5</v>
      </c>
      <c r="AA27" s="19">
        <v>5</v>
      </c>
      <c r="AB27" s="19">
        <v>1</v>
      </c>
      <c r="AC27" s="19">
        <v>5</v>
      </c>
    </row>
    <row r="28" spans="2:29">
      <c r="B28" s="40">
        <v>265257</v>
      </c>
      <c r="C28" s="19">
        <v>4</v>
      </c>
      <c r="D28" s="62">
        <f t="shared" si="7"/>
        <v>9.6050000000000004</v>
      </c>
      <c r="E28" s="41">
        <f t="shared" si="0"/>
        <v>5.6050000000000004</v>
      </c>
      <c r="F28" s="75">
        <f t="shared" si="1"/>
        <v>31.416025000000005</v>
      </c>
      <c r="G28" s="63">
        <f t="shared" si="2"/>
        <v>5.6050000000000004</v>
      </c>
      <c r="H28" s="74">
        <f t="shared" si="3"/>
        <v>4.5454043825195107</v>
      </c>
      <c r="I28" s="75">
        <f t="shared" si="4"/>
        <v>0.54540438251951073</v>
      </c>
      <c r="J28" s="75">
        <f t="shared" si="5"/>
        <v>0.29746594047148878</v>
      </c>
      <c r="K28" s="79">
        <f t="shared" si="6"/>
        <v>0.54540438251951073</v>
      </c>
      <c r="L28" s="58">
        <v>5</v>
      </c>
      <c r="M28" s="19">
        <v>5</v>
      </c>
      <c r="N28" s="19">
        <v>5</v>
      </c>
      <c r="O28" s="19">
        <v>5</v>
      </c>
      <c r="P28" s="19">
        <v>5</v>
      </c>
      <c r="Q28" s="19">
        <v>5</v>
      </c>
      <c r="R28" s="19">
        <v>5</v>
      </c>
      <c r="S28" s="19">
        <v>5</v>
      </c>
      <c r="T28" s="19">
        <v>5</v>
      </c>
      <c r="U28" s="19">
        <v>3</v>
      </c>
      <c r="V28" s="19">
        <v>5</v>
      </c>
      <c r="W28" s="19">
        <v>5</v>
      </c>
      <c r="X28" s="19">
        <v>1</v>
      </c>
      <c r="Y28" s="19">
        <v>2</v>
      </c>
      <c r="Z28" s="19">
        <v>5</v>
      </c>
      <c r="AA28" s="19">
        <v>3</v>
      </c>
      <c r="AB28" s="19">
        <v>4</v>
      </c>
      <c r="AC28" s="19">
        <v>3</v>
      </c>
    </row>
    <row r="29" spans="2:29">
      <c r="B29" s="40">
        <v>2056022</v>
      </c>
      <c r="C29" s="19">
        <v>5</v>
      </c>
      <c r="D29" s="62">
        <f t="shared" si="7"/>
        <v>8.5048999999999992</v>
      </c>
      <c r="E29" s="41">
        <f t="shared" si="0"/>
        <v>3.5048999999999992</v>
      </c>
      <c r="F29" s="75">
        <f t="shared" si="1"/>
        <v>12.284324009999995</v>
      </c>
      <c r="G29" s="63">
        <f t="shared" si="2"/>
        <v>3.5048999999999992</v>
      </c>
      <c r="H29" s="74">
        <f t="shared" si="3"/>
        <v>4.5829965745791954</v>
      </c>
      <c r="I29" s="75">
        <f t="shared" si="4"/>
        <v>-0.4170034254208046</v>
      </c>
      <c r="J29" s="75">
        <f t="shared" si="5"/>
        <v>0.17389185681268454</v>
      </c>
      <c r="K29" s="79">
        <f t="shared" si="6"/>
        <v>0.4170034254208046</v>
      </c>
      <c r="L29" s="58">
        <v>5</v>
      </c>
      <c r="M29" s="19">
        <v>2</v>
      </c>
      <c r="N29" s="19">
        <v>4</v>
      </c>
      <c r="O29" s="19">
        <v>2</v>
      </c>
      <c r="P29" s="19">
        <v>5</v>
      </c>
      <c r="Q29" s="19">
        <v>5</v>
      </c>
      <c r="R29" s="19">
        <v>3</v>
      </c>
      <c r="S29" s="19">
        <v>5</v>
      </c>
      <c r="T29" s="19">
        <v>4</v>
      </c>
      <c r="U29" s="19">
        <v>4</v>
      </c>
      <c r="V29" s="19">
        <v>5</v>
      </c>
      <c r="W29" s="19">
        <v>5</v>
      </c>
      <c r="X29" s="19">
        <v>2</v>
      </c>
      <c r="Y29" s="19">
        <v>2</v>
      </c>
      <c r="Z29" s="19">
        <v>4</v>
      </c>
      <c r="AA29" s="19">
        <v>5</v>
      </c>
      <c r="AB29" s="19">
        <v>4</v>
      </c>
      <c r="AC29" s="19">
        <v>3</v>
      </c>
    </row>
    <row r="30" spans="2:29">
      <c r="B30" s="40">
        <v>1446775</v>
      </c>
      <c r="C30" s="19">
        <v>5</v>
      </c>
      <c r="D30" s="62">
        <f t="shared" si="7"/>
        <v>10.4588</v>
      </c>
      <c r="E30" s="41">
        <f t="shared" si="0"/>
        <v>5.4588000000000001</v>
      </c>
      <c r="F30" s="75">
        <f t="shared" si="1"/>
        <v>29.798497440000002</v>
      </c>
      <c r="G30" s="63">
        <f t="shared" si="2"/>
        <v>5.4588000000000001</v>
      </c>
      <c r="H30" s="74">
        <f t="shared" si="3"/>
        <v>5.1254121311310712</v>
      </c>
      <c r="I30" s="75">
        <f t="shared" si="4"/>
        <v>0.12541213113107119</v>
      </c>
      <c r="J30" s="75">
        <f t="shared" si="5"/>
        <v>1.5728202634836996E-2</v>
      </c>
      <c r="K30" s="79">
        <f t="shared" si="6"/>
        <v>0.12541213113107119</v>
      </c>
      <c r="L30" s="58">
        <v>3</v>
      </c>
      <c r="M30" s="19">
        <v>5</v>
      </c>
      <c r="N30" s="19">
        <v>5</v>
      </c>
      <c r="O30" s="19">
        <v>5</v>
      </c>
      <c r="P30" s="19">
        <v>5</v>
      </c>
      <c r="Q30" s="19">
        <v>2</v>
      </c>
      <c r="R30" s="19">
        <v>5</v>
      </c>
      <c r="S30" s="19">
        <v>3</v>
      </c>
      <c r="T30" s="19">
        <v>5</v>
      </c>
      <c r="U30" s="19">
        <v>5</v>
      </c>
      <c r="V30" s="19">
        <v>4</v>
      </c>
      <c r="W30" s="19">
        <v>5</v>
      </c>
      <c r="X30" s="19">
        <v>5</v>
      </c>
      <c r="Y30" s="19">
        <v>2</v>
      </c>
      <c r="Z30" s="19">
        <v>5</v>
      </c>
      <c r="AA30" s="19">
        <v>5</v>
      </c>
      <c r="AB30" s="19">
        <v>4</v>
      </c>
      <c r="AC30" s="19">
        <v>5</v>
      </c>
    </row>
    <row r="31" spans="2:29">
      <c r="B31" s="40">
        <v>1337026</v>
      </c>
      <c r="C31" s="19">
        <v>5</v>
      </c>
      <c r="D31" s="62">
        <f t="shared" si="7"/>
        <v>10.442</v>
      </c>
      <c r="E31" s="41">
        <f t="shared" si="0"/>
        <v>5.4420000000000002</v>
      </c>
      <c r="F31" s="75">
        <f t="shared" si="1"/>
        <v>29.615364000000003</v>
      </c>
      <c r="G31" s="63">
        <f t="shared" si="2"/>
        <v>5.4420000000000002</v>
      </c>
      <c r="H31" s="74">
        <f t="shared" si="3"/>
        <v>4.152385517522216</v>
      </c>
      <c r="I31" s="75">
        <f t="shared" si="4"/>
        <v>-0.84761448247778404</v>
      </c>
      <c r="J31" s="75">
        <f t="shared" si="5"/>
        <v>0.71845031090608169</v>
      </c>
      <c r="K31" s="79">
        <f t="shared" si="6"/>
        <v>0.84761448247778404</v>
      </c>
      <c r="L31" s="58">
        <v>4</v>
      </c>
      <c r="M31" s="19">
        <v>3</v>
      </c>
      <c r="N31" s="19">
        <v>5</v>
      </c>
      <c r="O31" s="19">
        <v>5</v>
      </c>
      <c r="P31" s="19">
        <v>4</v>
      </c>
      <c r="Q31" s="19">
        <v>3</v>
      </c>
      <c r="R31" s="19">
        <v>3</v>
      </c>
      <c r="S31" s="19">
        <v>4</v>
      </c>
      <c r="T31" s="19">
        <v>4</v>
      </c>
      <c r="U31" s="19">
        <v>3</v>
      </c>
      <c r="V31" s="19">
        <v>5</v>
      </c>
      <c r="W31" s="19">
        <v>3</v>
      </c>
      <c r="X31" s="19">
        <v>4</v>
      </c>
      <c r="Y31" s="19">
        <v>4</v>
      </c>
      <c r="Z31" s="19">
        <v>4</v>
      </c>
      <c r="AA31" s="19">
        <v>4</v>
      </c>
      <c r="AB31" s="19">
        <v>3</v>
      </c>
      <c r="AC31" s="19">
        <v>4</v>
      </c>
    </row>
    <row r="32" spans="2:29">
      <c r="B32" s="40">
        <v>1110156</v>
      </c>
      <c r="C32" s="19">
        <v>4</v>
      </c>
      <c r="D32" s="62">
        <f t="shared" si="7"/>
        <v>9.7616000000000014</v>
      </c>
      <c r="E32" s="41">
        <f t="shared" si="0"/>
        <v>5.7616000000000014</v>
      </c>
      <c r="F32" s="75">
        <f t="shared" si="1"/>
        <v>33.196034560000015</v>
      </c>
      <c r="G32" s="63">
        <f t="shared" si="2"/>
        <v>5.7616000000000014</v>
      </c>
      <c r="H32" s="74">
        <f t="shared" si="3"/>
        <v>4.3590392729589453</v>
      </c>
      <c r="I32" s="75">
        <f t="shared" si="4"/>
        <v>0.35903927295894533</v>
      </c>
      <c r="J32" s="75">
        <f t="shared" si="5"/>
        <v>0.12890919952688806</v>
      </c>
      <c r="K32" s="79">
        <f t="shared" si="6"/>
        <v>0.35903927295894533</v>
      </c>
      <c r="L32" s="58">
        <v>3</v>
      </c>
      <c r="M32" s="19">
        <v>3</v>
      </c>
      <c r="N32" s="19">
        <v>4</v>
      </c>
      <c r="O32" s="19">
        <v>5</v>
      </c>
      <c r="P32" s="19">
        <v>5</v>
      </c>
      <c r="Q32" s="19">
        <v>4</v>
      </c>
      <c r="R32" s="19">
        <v>1</v>
      </c>
      <c r="S32" s="19">
        <v>4</v>
      </c>
      <c r="T32" s="19">
        <v>5</v>
      </c>
      <c r="U32" s="19">
        <v>5</v>
      </c>
      <c r="V32" s="19">
        <v>5</v>
      </c>
      <c r="W32" s="19">
        <v>4</v>
      </c>
      <c r="X32" s="19">
        <v>1</v>
      </c>
      <c r="Y32" s="19">
        <v>4</v>
      </c>
      <c r="Z32" s="19">
        <v>4</v>
      </c>
      <c r="AA32" s="19">
        <v>2</v>
      </c>
      <c r="AB32" s="19">
        <v>4</v>
      </c>
      <c r="AC32" s="19">
        <v>5</v>
      </c>
    </row>
    <row r="33" spans="2:29">
      <c r="B33" s="40">
        <v>1220185</v>
      </c>
      <c r="C33" s="19">
        <v>3</v>
      </c>
      <c r="D33" s="62">
        <f t="shared" si="7"/>
        <v>9.2345000000000006</v>
      </c>
      <c r="E33" s="41">
        <f t="shared" si="0"/>
        <v>6.2345000000000006</v>
      </c>
      <c r="F33" s="75">
        <f t="shared" si="1"/>
        <v>38.86899025000001</v>
      </c>
      <c r="G33" s="63">
        <f t="shared" si="2"/>
        <v>6.2345000000000006</v>
      </c>
      <c r="H33" s="74">
        <f t="shared" si="3"/>
        <v>4.0881904126046757</v>
      </c>
      <c r="I33" s="75">
        <f t="shared" si="4"/>
        <v>1.0881904126046757</v>
      </c>
      <c r="J33" s="75">
        <f t="shared" si="5"/>
        <v>1.1841583740847343</v>
      </c>
      <c r="K33" s="79">
        <f t="shared" si="6"/>
        <v>1.0881904126046757</v>
      </c>
      <c r="L33" s="58">
        <v>5</v>
      </c>
      <c r="M33" s="19">
        <v>3</v>
      </c>
      <c r="N33" s="19">
        <v>4</v>
      </c>
      <c r="O33" s="19">
        <v>4</v>
      </c>
      <c r="P33" s="19">
        <v>4</v>
      </c>
      <c r="Q33" s="19">
        <v>4</v>
      </c>
      <c r="R33" s="19">
        <v>3</v>
      </c>
      <c r="S33" s="19">
        <v>5</v>
      </c>
      <c r="T33" s="19">
        <v>4</v>
      </c>
      <c r="U33" s="19">
        <v>4</v>
      </c>
      <c r="V33" s="19">
        <v>5</v>
      </c>
      <c r="W33" s="19">
        <v>4</v>
      </c>
      <c r="X33" s="19">
        <v>5</v>
      </c>
      <c r="Y33" s="19">
        <v>2</v>
      </c>
      <c r="Z33" s="19">
        <v>4</v>
      </c>
      <c r="AA33" s="19">
        <v>3</v>
      </c>
      <c r="AB33" s="19">
        <v>4</v>
      </c>
      <c r="AC33" s="19">
        <v>4</v>
      </c>
    </row>
    <row r="34" spans="2:29">
      <c r="B34" s="40">
        <v>248904</v>
      </c>
      <c r="C34" s="19">
        <v>4</v>
      </c>
      <c r="D34" s="62">
        <f t="shared" si="7"/>
        <v>8.6550000000000011</v>
      </c>
      <c r="E34" s="41">
        <f t="shared" si="0"/>
        <v>4.6550000000000011</v>
      </c>
      <c r="F34" s="75">
        <f t="shared" si="1"/>
        <v>21.669025000000012</v>
      </c>
      <c r="G34" s="63">
        <f t="shared" si="2"/>
        <v>4.6550000000000011</v>
      </c>
      <c r="H34" s="74">
        <f t="shared" si="3"/>
        <v>3.7781267748614962</v>
      </c>
      <c r="I34" s="75">
        <f t="shared" si="4"/>
        <v>-0.22187322513850383</v>
      </c>
      <c r="J34" s="75">
        <f t="shared" si="5"/>
        <v>4.9227728033361208E-2</v>
      </c>
      <c r="K34" s="79">
        <f t="shared" si="6"/>
        <v>0.22187322513850383</v>
      </c>
      <c r="L34" s="58">
        <v>5</v>
      </c>
      <c r="M34" s="19">
        <v>3</v>
      </c>
      <c r="N34" s="19">
        <v>5</v>
      </c>
      <c r="O34" s="19">
        <v>4</v>
      </c>
      <c r="P34" s="19">
        <v>4</v>
      </c>
      <c r="Q34" s="19">
        <v>4</v>
      </c>
      <c r="R34" s="19">
        <v>2</v>
      </c>
      <c r="S34" s="19">
        <v>4</v>
      </c>
      <c r="T34" s="19">
        <v>5</v>
      </c>
      <c r="U34" s="19">
        <v>3</v>
      </c>
      <c r="V34" s="19">
        <v>4</v>
      </c>
      <c r="W34" s="19">
        <v>5</v>
      </c>
      <c r="X34" s="19">
        <v>2</v>
      </c>
      <c r="Y34" s="19">
        <v>3</v>
      </c>
      <c r="Z34" s="19">
        <v>4</v>
      </c>
      <c r="AA34" s="19">
        <v>3</v>
      </c>
      <c r="AB34" s="19">
        <v>4</v>
      </c>
      <c r="AC34" s="19">
        <v>4</v>
      </c>
    </row>
    <row r="35" spans="2:29">
      <c r="B35" s="40">
        <v>2355625</v>
      </c>
      <c r="C35" s="19">
        <v>4</v>
      </c>
      <c r="D35" s="62">
        <f t="shared" si="7"/>
        <v>10.027000000000001</v>
      </c>
      <c r="E35" s="41">
        <f t="shared" si="0"/>
        <v>6.027000000000001</v>
      </c>
      <c r="F35" s="75">
        <f t="shared" si="1"/>
        <v>36.324729000000012</v>
      </c>
      <c r="G35" s="63">
        <f t="shared" si="2"/>
        <v>6.027000000000001</v>
      </c>
      <c r="H35" s="74">
        <f t="shared" si="3"/>
        <v>4.1294638159375001</v>
      </c>
      <c r="I35" s="75">
        <f t="shared" si="4"/>
        <v>0.12946381593750012</v>
      </c>
      <c r="J35" s="75">
        <f t="shared" si="5"/>
        <v>1.6760879637098908E-2</v>
      </c>
      <c r="K35" s="79">
        <f t="shared" si="6"/>
        <v>0.12946381593750012</v>
      </c>
      <c r="L35" s="58">
        <v>3</v>
      </c>
      <c r="M35" s="19">
        <v>5</v>
      </c>
      <c r="N35" s="19">
        <v>4</v>
      </c>
      <c r="O35" s="19">
        <v>5</v>
      </c>
      <c r="P35" s="19">
        <v>5</v>
      </c>
      <c r="Q35" s="19">
        <v>4</v>
      </c>
      <c r="R35" s="19">
        <v>4</v>
      </c>
      <c r="S35" s="19">
        <v>4</v>
      </c>
      <c r="T35" s="19">
        <v>4</v>
      </c>
      <c r="U35" s="19">
        <v>5</v>
      </c>
      <c r="V35" s="19">
        <v>4</v>
      </c>
      <c r="W35" s="19">
        <v>4</v>
      </c>
      <c r="X35" s="19">
        <v>2</v>
      </c>
      <c r="Y35" s="19">
        <v>5</v>
      </c>
      <c r="Z35" s="19">
        <v>4</v>
      </c>
      <c r="AA35" s="19">
        <v>3</v>
      </c>
      <c r="AB35" s="19">
        <v>3</v>
      </c>
      <c r="AC35" s="19">
        <v>4</v>
      </c>
    </row>
    <row r="36" spans="2:29">
      <c r="B36" s="40">
        <v>461110</v>
      </c>
      <c r="C36" s="19">
        <v>5</v>
      </c>
      <c r="D36" s="62">
        <f t="shared" si="7"/>
        <v>9.6086999999999989</v>
      </c>
      <c r="E36" s="41">
        <f t="shared" si="0"/>
        <v>4.6086999999999989</v>
      </c>
      <c r="F36" s="75">
        <f t="shared" si="1"/>
        <v>21.240115689999989</v>
      </c>
      <c r="G36" s="63">
        <f t="shared" si="2"/>
        <v>4.6086999999999989</v>
      </c>
      <c r="H36" s="74">
        <f t="shared" si="3"/>
        <v>4.1658035154790705</v>
      </c>
      <c r="I36" s="75">
        <f t="shared" si="4"/>
        <v>-0.83419648452092954</v>
      </c>
      <c r="J36" s="75">
        <f t="shared" si="5"/>
        <v>0.69588377478707741</v>
      </c>
      <c r="K36" s="79">
        <f t="shared" si="6"/>
        <v>0.83419648452092954</v>
      </c>
      <c r="L36" s="58">
        <v>4</v>
      </c>
      <c r="M36" s="19">
        <v>5</v>
      </c>
      <c r="N36" s="19">
        <v>4</v>
      </c>
      <c r="O36" s="19">
        <v>5</v>
      </c>
      <c r="P36" s="19">
        <v>5</v>
      </c>
      <c r="Q36" s="19">
        <v>4</v>
      </c>
      <c r="R36" s="19">
        <v>1</v>
      </c>
      <c r="S36" s="19">
        <v>4</v>
      </c>
      <c r="T36" s="19">
        <v>5</v>
      </c>
      <c r="U36" s="19">
        <v>5</v>
      </c>
      <c r="V36" s="19">
        <v>4</v>
      </c>
      <c r="W36" s="19">
        <v>5</v>
      </c>
      <c r="X36" s="19">
        <v>2</v>
      </c>
      <c r="Y36" s="19">
        <v>3</v>
      </c>
      <c r="Z36" s="19">
        <v>4</v>
      </c>
      <c r="AA36" s="19">
        <v>4</v>
      </c>
      <c r="AB36" s="19">
        <v>4</v>
      </c>
      <c r="AC36" s="19">
        <v>5</v>
      </c>
    </row>
    <row r="37" spans="2:29">
      <c r="B37" s="40">
        <v>917571</v>
      </c>
      <c r="C37" s="19">
        <v>4</v>
      </c>
      <c r="D37" s="62">
        <f t="shared" si="7"/>
        <v>10.047000000000001</v>
      </c>
      <c r="E37" s="41">
        <f t="shared" si="0"/>
        <v>6.0470000000000006</v>
      </c>
      <c r="F37" s="75">
        <f t="shared" si="1"/>
        <v>36.566209000000008</v>
      </c>
      <c r="G37" s="63">
        <f t="shared" si="2"/>
        <v>6.0470000000000006</v>
      </c>
      <c r="H37" s="74">
        <f t="shared" si="3"/>
        <v>4.5884391947804968</v>
      </c>
      <c r="I37" s="75">
        <f t="shared" si="4"/>
        <v>0.58843919478049678</v>
      </c>
      <c r="J37" s="75">
        <f t="shared" si="5"/>
        <v>0.3462606859539194</v>
      </c>
      <c r="K37" s="79">
        <f t="shared" si="6"/>
        <v>0.58843919478049678</v>
      </c>
      <c r="L37" s="58">
        <v>4</v>
      </c>
      <c r="M37" s="19">
        <v>4</v>
      </c>
      <c r="N37" s="19">
        <v>5</v>
      </c>
      <c r="O37" s="19">
        <v>5</v>
      </c>
      <c r="P37" s="19">
        <v>5</v>
      </c>
      <c r="Q37" s="19">
        <v>2</v>
      </c>
      <c r="R37" s="19">
        <v>3</v>
      </c>
      <c r="S37" s="19">
        <v>4</v>
      </c>
      <c r="T37" s="19">
        <v>5</v>
      </c>
      <c r="U37" s="19">
        <v>4</v>
      </c>
      <c r="V37" s="19">
        <v>4</v>
      </c>
      <c r="W37" s="19">
        <v>5</v>
      </c>
      <c r="X37" s="19">
        <v>3</v>
      </c>
      <c r="Y37" s="19">
        <v>1</v>
      </c>
      <c r="Z37" s="19">
        <v>5</v>
      </c>
      <c r="AA37" s="19">
        <v>4</v>
      </c>
      <c r="AB37" s="19">
        <v>3</v>
      </c>
      <c r="AC37" s="19">
        <v>4</v>
      </c>
    </row>
    <row r="38" spans="2:29">
      <c r="B38" s="40">
        <v>1787323</v>
      </c>
      <c r="C38" s="19">
        <v>5</v>
      </c>
      <c r="D38" s="62">
        <f t="shared" si="7"/>
        <v>9.7887000000000004</v>
      </c>
      <c r="E38" s="41">
        <f t="shared" si="0"/>
        <v>4.7887000000000004</v>
      </c>
      <c r="F38" s="75">
        <f t="shared" si="1"/>
        <v>22.931647690000005</v>
      </c>
      <c r="G38" s="63">
        <f t="shared" si="2"/>
        <v>4.7887000000000004</v>
      </c>
      <c r="H38" s="74">
        <f t="shared" si="3"/>
        <v>4.3358318309405988</v>
      </c>
      <c r="I38" s="75">
        <f t="shared" si="4"/>
        <v>-0.66416816905940124</v>
      </c>
      <c r="J38" s="75">
        <f t="shared" si="5"/>
        <v>0.44111935679171738</v>
      </c>
      <c r="K38" s="79">
        <f t="shared" si="6"/>
        <v>0.66416816905940124</v>
      </c>
      <c r="L38" s="58">
        <v>4</v>
      </c>
      <c r="M38" s="19">
        <v>4</v>
      </c>
      <c r="N38" s="19">
        <v>5</v>
      </c>
      <c r="O38" s="19">
        <v>5</v>
      </c>
      <c r="P38" s="19">
        <v>4</v>
      </c>
      <c r="Q38" s="19">
        <v>5</v>
      </c>
      <c r="R38" s="19">
        <v>4</v>
      </c>
      <c r="S38" s="19">
        <v>5</v>
      </c>
      <c r="T38" s="19">
        <v>5</v>
      </c>
      <c r="U38" s="19">
        <v>5</v>
      </c>
      <c r="V38" s="19">
        <v>5</v>
      </c>
      <c r="W38" s="19">
        <v>5</v>
      </c>
      <c r="X38" s="19">
        <v>4</v>
      </c>
      <c r="Y38" s="19">
        <v>2</v>
      </c>
      <c r="Z38" s="19">
        <v>4</v>
      </c>
      <c r="AA38" s="19">
        <v>4</v>
      </c>
      <c r="AB38" s="19">
        <v>4</v>
      </c>
      <c r="AC38" s="19">
        <v>4</v>
      </c>
    </row>
    <row r="39" spans="2:29">
      <c r="B39" s="40">
        <v>1875533</v>
      </c>
      <c r="C39" s="19">
        <v>3</v>
      </c>
      <c r="D39" s="62">
        <f t="shared" si="7"/>
        <v>10.309899999999999</v>
      </c>
      <c r="E39" s="41">
        <f t="shared" si="0"/>
        <v>7.309899999999999</v>
      </c>
      <c r="F39" s="75">
        <f t="shared" si="1"/>
        <v>53.434638009999986</v>
      </c>
      <c r="G39" s="63">
        <f t="shared" si="2"/>
        <v>7.309899999999999</v>
      </c>
      <c r="H39" s="74">
        <f t="shared" si="3"/>
        <v>4.2824114565967024</v>
      </c>
      <c r="I39" s="75">
        <f t="shared" si="4"/>
        <v>1.2824114565967024</v>
      </c>
      <c r="J39" s="75">
        <f t="shared" si="5"/>
        <v>1.644579144010476</v>
      </c>
      <c r="K39" s="79">
        <f t="shared" si="6"/>
        <v>1.2824114565967024</v>
      </c>
      <c r="L39" s="58">
        <v>5</v>
      </c>
      <c r="M39" s="19">
        <v>4</v>
      </c>
      <c r="N39" s="19">
        <v>5</v>
      </c>
      <c r="O39" s="19">
        <v>5</v>
      </c>
      <c r="P39" s="19">
        <v>5</v>
      </c>
      <c r="Q39" s="19">
        <v>4</v>
      </c>
      <c r="R39" s="19">
        <v>3</v>
      </c>
      <c r="S39" s="19">
        <v>5</v>
      </c>
      <c r="T39" s="19">
        <v>5</v>
      </c>
      <c r="U39" s="19">
        <v>4</v>
      </c>
      <c r="V39" s="19">
        <v>5</v>
      </c>
      <c r="W39" s="19">
        <v>5</v>
      </c>
      <c r="X39" s="19">
        <v>3</v>
      </c>
      <c r="Y39" s="19">
        <v>2</v>
      </c>
      <c r="Z39" s="19">
        <v>5</v>
      </c>
      <c r="AA39" s="19">
        <v>5</v>
      </c>
      <c r="AB39" s="19">
        <v>3</v>
      </c>
      <c r="AC39" s="19">
        <v>4</v>
      </c>
    </row>
    <row r="40" spans="2:29" ht="15.75" thickBot="1">
      <c r="B40" s="40">
        <v>2021377</v>
      </c>
      <c r="C40" s="19">
        <v>4</v>
      </c>
      <c r="D40" s="64">
        <f t="shared" si="7"/>
        <v>9.0097000000000005</v>
      </c>
      <c r="E40" s="65">
        <f t="shared" si="0"/>
        <v>5.0097000000000005</v>
      </c>
      <c r="F40" s="77">
        <f t="shared" si="1"/>
        <v>25.097094090000006</v>
      </c>
      <c r="G40" s="66">
        <f t="shared" si="2"/>
        <v>5.0097000000000005</v>
      </c>
      <c r="H40" s="76">
        <f t="shared" si="3"/>
        <v>4.2028976606473805</v>
      </c>
      <c r="I40" s="77">
        <f t="shared" si="4"/>
        <v>0.20289766064738046</v>
      </c>
      <c r="J40" s="77">
        <f t="shared" si="5"/>
        <v>4.1167460696179561E-2</v>
      </c>
      <c r="K40" s="80">
        <f t="shared" si="6"/>
        <v>0.20289766064738046</v>
      </c>
      <c r="L40" s="58">
        <v>3</v>
      </c>
      <c r="M40" s="19">
        <v>3</v>
      </c>
      <c r="N40" s="19">
        <v>4</v>
      </c>
      <c r="O40" s="19">
        <v>4</v>
      </c>
      <c r="P40" s="19">
        <v>4</v>
      </c>
      <c r="Q40" s="19">
        <v>3</v>
      </c>
      <c r="R40" s="19">
        <v>4</v>
      </c>
      <c r="S40" s="19">
        <v>3</v>
      </c>
      <c r="T40" s="19">
        <v>4</v>
      </c>
      <c r="U40" s="19">
        <v>3</v>
      </c>
      <c r="V40" s="19">
        <v>4</v>
      </c>
      <c r="W40" s="19">
        <v>5</v>
      </c>
      <c r="X40" s="19">
        <v>2</v>
      </c>
      <c r="Y40" s="19">
        <v>2</v>
      </c>
      <c r="Z40" s="19">
        <v>3</v>
      </c>
      <c r="AA40" s="19">
        <v>5</v>
      </c>
      <c r="AB40" s="19">
        <v>2</v>
      </c>
      <c r="AC40" s="19">
        <v>4</v>
      </c>
    </row>
    <row r="41" spans="2:29">
      <c r="B41" s="51"/>
      <c r="C41" s="51"/>
      <c r="D41" s="51"/>
      <c r="E41" s="51"/>
      <c r="F41" s="41"/>
      <c r="G41" s="51"/>
      <c r="H41" s="51"/>
      <c r="I41" s="51"/>
      <c r="J41" s="51"/>
      <c r="K41" s="51"/>
      <c r="L41" s="51"/>
      <c r="M41" s="51"/>
      <c r="N41" s="51"/>
    </row>
  </sheetData>
  <mergeCells count="4">
    <mergeCell ref="B2:C2"/>
    <mergeCell ref="F2:G2"/>
    <mergeCell ref="B3:C3"/>
    <mergeCell ref="F3:G3"/>
  </mergeCells>
  <pageMargins left="0.7" right="0.7" top="0.75" bottom="0.75" header="0.3" footer="0.3"/>
</worksheet>
</file>

<file path=xl/worksheets/sheet17.xml><?xml version="1.0" encoding="utf-8"?>
<worksheet xmlns="http://schemas.openxmlformats.org/spreadsheetml/2006/main" xmlns:r="http://schemas.openxmlformats.org/officeDocument/2006/relationships">
  <sheetPr published="0"/>
  <dimension ref="B1:AC41"/>
  <sheetViews>
    <sheetView topLeftCell="A11" workbookViewId="0">
      <selection activeCell="C11" sqref="C11:C40"/>
    </sheetView>
  </sheetViews>
  <sheetFormatPr defaultRowHeight="15"/>
  <cols>
    <col min="1" max="1" width="1.7109375" customWidth="1"/>
    <col min="3" max="3" width="14.42578125" customWidth="1"/>
    <col min="4" max="4" width="11.7109375" customWidth="1"/>
    <col min="5" max="5" width="14.7109375" customWidth="1"/>
    <col min="6" max="6" width="14.5703125" customWidth="1"/>
    <col min="7" max="7" width="14.28515625" customWidth="1"/>
    <col min="8" max="8" width="14" customWidth="1"/>
    <col min="9" max="9" width="12" customWidth="1"/>
    <col min="10" max="10" width="11.85546875" customWidth="1"/>
    <col min="11" max="11" width="12.42578125" customWidth="1"/>
    <col min="12" max="12" width="11.85546875" customWidth="1"/>
    <col min="13" max="13" width="12.85546875" customWidth="1"/>
    <col min="14" max="14" width="13.85546875" customWidth="1"/>
    <col min="15" max="15" width="14.42578125" customWidth="1"/>
    <col min="16" max="16" width="13.42578125" customWidth="1"/>
    <col min="17" max="17" width="15.5703125" customWidth="1"/>
    <col min="18" max="19" width="15.85546875" customWidth="1"/>
    <col min="20" max="20" width="12.7109375" customWidth="1"/>
    <col min="21" max="21" width="14" customWidth="1"/>
    <col min="22" max="22" width="13.7109375" customWidth="1"/>
  </cols>
  <sheetData>
    <row r="1" spans="2:29" ht="15.75" thickBot="1"/>
    <row r="2" spans="2:29" ht="16.5" thickTop="1" thickBot="1">
      <c r="B2" s="129" t="s">
        <v>221</v>
      </c>
      <c r="C2" s="129"/>
      <c r="D2" s="67">
        <f>SQRT((SUM(F$11:F$40)/COUNT(F$11:F$40)))</f>
        <v>6.8718159745441394</v>
      </c>
      <c r="F2" s="133" t="s">
        <v>226</v>
      </c>
      <c r="G2" s="134"/>
      <c r="H2" s="68">
        <f>SQRT((SUM(J$11:J$40)/COUNT(J$11:J$40)))</f>
        <v>0.39472867790795324</v>
      </c>
    </row>
    <row r="3" spans="2:29" ht="15.75" thickBot="1">
      <c r="B3" s="129" t="s">
        <v>225</v>
      </c>
      <c r="C3" s="129"/>
      <c r="D3" s="67">
        <f>SUM(G$11:G$40)/COUNT(G$11:G$40)</f>
        <v>6.7914266666666681</v>
      </c>
      <c r="F3" s="135" t="s">
        <v>227</v>
      </c>
      <c r="G3" s="136"/>
      <c r="H3" s="88">
        <f>SUM(K$11:K$40)/COUNT(K$11:K$40)</f>
        <v>0.31693562129238323</v>
      </c>
    </row>
    <row r="4" spans="2:29" ht="15.75" thickBot="1"/>
    <row r="5" spans="2:29" s="84" customFormat="1" ht="30.75" customHeight="1" thickBot="1">
      <c r="B5" s="81" t="s">
        <v>202</v>
      </c>
      <c r="C5" s="82" t="s">
        <v>203</v>
      </c>
      <c r="D5" s="82" t="s">
        <v>204</v>
      </c>
      <c r="E5" s="82" t="s">
        <v>205</v>
      </c>
      <c r="F5" s="82" t="s">
        <v>206</v>
      </c>
      <c r="G5" s="82" t="s">
        <v>207</v>
      </c>
      <c r="H5" s="82" t="s">
        <v>208</v>
      </c>
      <c r="I5" s="82" t="s">
        <v>209</v>
      </c>
      <c r="J5" s="82" t="s">
        <v>210</v>
      </c>
      <c r="K5" s="82" t="s">
        <v>211</v>
      </c>
      <c r="L5" s="82" t="s">
        <v>212</v>
      </c>
      <c r="M5" s="82" t="s">
        <v>213</v>
      </c>
      <c r="N5" s="82" t="s">
        <v>214</v>
      </c>
      <c r="O5" s="82" t="s">
        <v>215</v>
      </c>
      <c r="P5" s="82" t="s">
        <v>216</v>
      </c>
      <c r="Q5" s="82" t="s">
        <v>217</v>
      </c>
      <c r="R5" s="82" t="s">
        <v>218</v>
      </c>
      <c r="S5" s="82" t="s">
        <v>219</v>
      </c>
      <c r="T5" s="83" t="s">
        <v>220</v>
      </c>
    </row>
    <row r="6" spans="2:29" ht="15.75" thickBot="1">
      <c r="B6" s="103">
        <v>4.62</v>
      </c>
      <c r="C6" s="104">
        <v>-0.11700000000000001</v>
      </c>
      <c r="D6" s="104">
        <v>7.3999999999999996E-2</v>
      </c>
      <c r="E6" s="104">
        <v>0.19900000000000001</v>
      </c>
      <c r="F6" s="104">
        <v>0.35699999999999998</v>
      </c>
      <c r="G6" s="104">
        <v>0.30299999999999999</v>
      </c>
      <c r="H6" s="104">
        <v>-0.09</v>
      </c>
      <c r="I6" s="104">
        <v>-3.2500000000000001E-2</v>
      </c>
      <c r="J6" s="104">
        <v>2.4E-2</v>
      </c>
      <c r="K6" s="104">
        <v>2.9399999999999999E-2</v>
      </c>
      <c r="L6" s="104">
        <v>6.4299999999999996E-2</v>
      </c>
      <c r="M6" s="104">
        <v>0.30399999999999999</v>
      </c>
      <c r="N6" s="104">
        <v>-0.20200000000000001</v>
      </c>
      <c r="O6" s="104">
        <v>0.11</v>
      </c>
      <c r="P6" s="104">
        <v>8.3900000000000002E-2</v>
      </c>
      <c r="Q6" s="104">
        <v>0.114</v>
      </c>
      <c r="R6" s="104">
        <v>0.14799999999999999</v>
      </c>
      <c r="S6" s="104">
        <v>-0.125</v>
      </c>
      <c r="T6" s="105">
        <v>-8.14E-2</v>
      </c>
    </row>
    <row r="7" spans="2:29" ht="15.75" thickBot="1">
      <c r="B7" s="51"/>
      <c r="C7" s="51"/>
      <c r="D7" s="51"/>
      <c r="E7" s="51"/>
      <c r="F7" s="51"/>
      <c r="G7" s="51"/>
      <c r="H7" s="51"/>
      <c r="I7" s="51"/>
      <c r="J7" s="51"/>
      <c r="K7" s="51"/>
      <c r="L7" s="51"/>
      <c r="M7" s="51"/>
      <c r="N7" s="51"/>
      <c r="O7" s="51"/>
      <c r="P7" s="51"/>
      <c r="Q7" s="51"/>
      <c r="R7" s="51"/>
      <c r="S7" s="51"/>
      <c r="T7" s="50"/>
    </row>
    <row r="8" spans="2:29" ht="16.5" thickTop="1" thickBot="1">
      <c r="B8" s="69">
        <v>0.24707741215155835</v>
      </c>
      <c r="C8" s="70">
        <v>-0.60179416861283597</v>
      </c>
      <c r="D8" s="70">
        <v>0.66039084800847647</v>
      </c>
      <c r="E8" s="70">
        <v>-0.11678605070100297</v>
      </c>
      <c r="F8" s="70">
        <v>-0.47170972219383678</v>
      </c>
      <c r="G8" s="70">
        <v>-1.1229429201449164</v>
      </c>
      <c r="H8" s="70">
        <v>-0.25522171688152057</v>
      </c>
      <c r="I8" s="70">
        <v>-0.37716209721102634</v>
      </c>
      <c r="J8" s="70">
        <v>0.75075382923346023</v>
      </c>
      <c r="K8" s="70">
        <v>1.6141623499270657E-2</v>
      </c>
      <c r="L8" s="70">
        <v>-0.6198689581239758</v>
      </c>
      <c r="M8" s="70">
        <v>0.37527303447997074</v>
      </c>
      <c r="N8" s="70">
        <v>0.37875295183059893</v>
      </c>
      <c r="O8" s="70">
        <v>1.6277973150709116E-2</v>
      </c>
      <c r="P8" s="70">
        <v>0.63643675170915415</v>
      </c>
      <c r="Q8" s="70">
        <v>1.2084032479840714</v>
      </c>
      <c r="R8" s="70">
        <v>9.9753042065206299E-2</v>
      </c>
      <c r="S8" s="70">
        <v>2.7590508248836704E-2</v>
      </c>
      <c r="T8" s="71">
        <v>0.3095700476384271</v>
      </c>
    </row>
    <row r="9" spans="2:29" ht="16.5" thickTop="1" thickBot="1">
      <c r="B9" s="51"/>
      <c r="C9" s="51"/>
      <c r="D9" s="51"/>
      <c r="E9" s="51"/>
      <c r="F9" s="51"/>
      <c r="G9" s="51"/>
      <c r="H9" s="51"/>
      <c r="I9" s="51"/>
      <c r="J9" s="51"/>
      <c r="K9" s="51"/>
      <c r="L9" s="51"/>
      <c r="M9" s="51"/>
      <c r="N9" s="51"/>
      <c r="O9" s="51"/>
      <c r="P9" s="51"/>
      <c r="Q9" s="51"/>
      <c r="R9" s="51"/>
      <c r="S9" s="51"/>
      <c r="T9" s="50"/>
    </row>
    <row r="10" spans="2:29" ht="60.75" thickBot="1">
      <c r="B10" s="52" t="s">
        <v>193</v>
      </c>
      <c r="C10" s="52" t="s">
        <v>52</v>
      </c>
      <c r="D10" s="81" t="s">
        <v>201</v>
      </c>
      <c r="E10" s="82" t="s">
        <v>222</v>
      </c>
      <c r="F10" s="82" t="s">
        <v>223</v>
      </c>
      <c r="G10" s="83" t="s">
        <v>224</v>
      </c>
      <c r="H10" s="81" t="s">
        <v>228</v>
      </c>
      <c r="I10" s="82" t="s">
        <v>222</v>
      </c>
      <c r="J10" s="82" t="s">
        <v>223</v>
      </c>
      <c r="K10" s="83" t="s">
        <v>224</v>
      </c>
      <c r="L10" s="52" t="s">
        <v>62</v>
      </c>
      <c r="M10" s="52" t="s">
        <v>63</v>
      </c>
      <c r="N10" s="52" t="s">
        <v>200</v>
      </c>
      <c r="O10" s="52" t="s">
        <v>61</v>
      </c>
      <c r="P10" s="52" t="s">
        <v>60</v>
      </c>
      <c r="Q10" s="52" t="s">
        <v>68</v>
      </c>
      <c r="R10" s="52" t="s">
        <v>79</v>
      </c>
      <c r="S10" s="52" t="s">
        <v>69</v>
      </c>
      <c r="T10" s="52" t="s">
        <v>70</v>
      </c>
      <c r="U10" s="52" t="s">
        <v>75</v>
      </c>
      <c r="V10" s="52" t="s">
        <v>65</v>
      </c>
      <c r="W10" s="52" t="s">
        <v>66</v>
      </c>
      <c r="X10" s="52" t="s">
        <v>67</v>
      </c>
      <c r="Y10" s="52" t="s">
        <v>76</v>
      </c>
      <c r="Z10" s="52" t="s">
        <v>77</v>
      </c>
      <c r="AA10" s="52" t="s">
        <v>78</v>
      </c>
      <c r="AB10" s="52" t="s">
        <v>82</v>
      </c>
      <c r="AC10" s="52" t="s">
        <v>89</v>
      </c>
    </row>
    <row r="11" spans="2:29">
      <c r="B11" s="40">
        <v>1066481</v>
      </c>
      <c r="C11" s="19">
        <v>4</v>
      </c>
      <c r="D11" s="59">
        <f>$B$6+SUMPRODUCT($C$6:$T$6*L11:AC11)</f>
        <v>10.256200000000003</v>
      </c>
      <c r="E11" s="60">
        <f>D11-C11</f>
        <v>6.2562000000000033</v>
      </c>
      <c r="F11" s="73">
        <f>E11^2</f>
        <v>39.140038440000041</v>
      </c>
      <c r="G11" s="61">
        <f>ABS(E11)</f>
        <v>6.2562000000000033</v>
      </c>
      <c r="H11" s="72">
        <f>$B$8+SUMPRODUCT($C$8:$T$8*L11:AC11)</f>
        <v>3.8880582125324117</v>
      </c>
      <c r="I11" s="73">
        <f>H11-C11</f>
        <v>-0.11194178746758832</v>
      </c>
      <c r="J11" s="73">
        <f>I11^2</f>
        <v>1.2530963781438713E-2</v>
      </c>
      <c r="K11" s="78">
        <f>ABS(I11)</f>
        <v>0.11194178746758832</v>
      </c>
      <c r="L11" s="58">
        <v>4</v>
      </c>
      <c r="M11" s="19">
        <v>4</v>
      </c>
      <c r="N11" s="19">
        <v>5</v>
      </c>
      <c r="O11" s="19">
        <v>5</v>
      </c>
      <c r="P11" s="19">
        <v>5</v>
      </c>
      <c r="Q11" s="19">
        <v>4</v>
      </c>
      <c r="R11" s="19">
        <v>2</v>
      </c>
      <c r="S11" s="19">
        <v>5</v>
      </c>
      <c r="T11" s="19">
        <v>5</v>
      </c>
      <c r="U11" s="19">
        <v>4</v>
      </c>
      <c r="V11" s="19">
        <v>5</v>
      </c>
      <c r="W11" s="19">
        <v>4</v>
      </c>
      <c r="X11" s="19">
        <v>4</v>
      </c>
      <c r="Y11" s="19">
        <v>4</v>
      </c>
      <c r="Z11" s="19">
        <v>4</v>
      </c>
      <c r="AA11" s="19">
        <v>2</v>
      </c>
      <c r="AB11" s="19">
        <v>4</v>
      </c>
      <c r="AC11" s="19">
        <v>4</v>
      </c>
    </row>
    <row r="12" spans="2:29">
      <c r="B12" s="40">
        <v>895443</v>
      </c>
      <c r="C12" s="19">
        <v>3</v>
      </c>
      <c r="D12" s="62">
        <f>$B$6+SUMPRODUCT($C$6:$T$6*L12:AC12)</f>
        <v>10.396000000000001</v>
      </c>
      <c r="E12" s="41">
        <f t="shared" ref="E12:E40" si="0">D12-C12</f>
        <v>7.3960000000000008</v>
      </c>
      <c r="F12" s="75">
        <f t="shared" ref="F12:F40" si="1">E12^2</f>
        <v>54.70081600000001</v>
      </c>
      <c r="G12" s="63">
        <f t="shared" ref="G12:G40" si="2">ABS(E12)</f>
        <v>7.3960000000000008</v>
      </c>
      <c r="H12" s="74">
        <f t="shared" ref="H12:H40" si="3">$B$8+SUMPRODUCT($C$8:$T$8*L12:AC12)</f>
        <v>3.4040926891051972</v>
      </c>
      <c r="I12" s="75">
        <f t="shared" ref="I12:I40" si="4">H12-C12</f>
        <v>0.40409268910519724</v>
      </c>
      <c r="J12" s="75">
        <f t="shared" ref="J12:J40" si="5">I12^2</f>
        <v>0.1632909013882696</v>
      </c>
      <c r="K12" s="79">
        <f t="shared" ref="K12:K40" si="6">ABS(I12)</f>
        <v>0.40409268910519724</v>
      </c>
      <c r="L12" s="58">
        <v>4</v>
      </c>
      <c r="M12" s="19">
        <v>3</v>
      </c>
      <c r="N12" s="19">
        <v>5</v>
      </c>
      <c r="O12" s="19">
        <v>5</v>
      </c>
      <c r="P12" s="19">
        <v>3</v>
      </c>
      <c r="Q12" s="19">
        <v>5</v>
      </c>
      <c r="R12" s="19">
        <v>5</v>
      </c>
      <c r="S12" s="19">
        <v>4</v>
      </c>
      <c r="T12" s="19">
        <v>4</v>
      </c>
      <c r="U12" s="19">
        <v>5</v>
      </c>
      <c r="V12" s="19">
        <v>5</v>
      </c>
      <c r="W12" s="19">
        <v>3</v>
      </c>
      <c r="X12" s="19">
        <v>2</v>
      </c>
      <c r="Y12" s="19">
        <v>4</v>
      </c>
      <c r="Z12" s="19">
        <v>5</v>
      </c>
      <c r="AA12" s="19">
        <v>5</v>
      </c>
      <c r="AB12" s="19">
        <v>1</v>
      </c>
      <c r="AC12" s="19">
        <v>3</v>
      </c>
    </row>
    <row r="13" spans="2:29">
      <c r="B13" s="40">
        <v>1817718</v>
      </c>
      <c r="C13" s="19">
        <v>3</v>
      </c>
      <c r="D13" s="62">
        <f t="shared" ref="D13:D40" si="7">$B$6+SUMPRODUCT($C$6:$T$6*L13:AC13)</f>
        <v>10.088900000000002</v>
      </c>
      <c r="E13" s="41">
        <f t="shared" si="0"/>
        <v>7.0889000000000024</v>
      </c>
      <c r="F13" s="75">
        <f t="shared" si="1"/>
        <v>50.252503210000036</v>
      </c>
      <c r="G13" s="63">
        <f t="shared" si="2"/>
        <v>7.0889000000000024</v>
      </c>
      <c r="H13" s="74">
        <f t="shared" si="3"/>
        <v>3.0335672539518854</v>
      </c>
      <c r="I13" s="75">
        <f t="shared" si="4"/>
        <v>3.3567253951885423E-2</v>
      </c>
      <c r="J13" s="75">
        <f t="shared" si="5"/>
        <v>1.1267605378703675E-3</v>
      </c>
      <c r="K13" s="79">
        <f t="shared" si="6"/>
        <v>3.3567253951885423E-2</v>
      </c>
      <c r="L13" s="58">
        <v>5</v>
      </c>
      <c r="M13" s="19">
        <v>5</v>
      </c>
      <c r="N13" s="19">
        <v>5</v>
      </c>
      <c r="O13" s="19">
        <v>5</v>
      </c>
      <c r="P13" s="19">
        <v>5</v>
      </c>
      <c r="Q13" s="19">
        <v>5</v>
      </c>
      <c r="R13" s="19">
        <v>4</v>
      </c>
      <c r="S13" s="19">
        <v>5</v>
      </c>
      <c r="T13" s="19">
        <v>5</v>
      </c>
      <c r="U13" s="19">
        <v>4</v>
      </c>
      <c r="V13" s="19">
        <v>5</v>
      </c>
      <c r="W13" s="19">
        <v>5</v>
      </c>
      <c r="X13" s="19">
        <v>4</v>
      </c>
      <c r="Y13" s="19">
        <v>3</v>
      </c>
      <c r="Z13" s="19">
        <v>4</v>
      </c>
      <c r="AA13" s="19">
        <v>3</v>
      </c>
      <c r="AB13" s="19">
        <v>2</v>
      </c>
      <c r="AC13" s="19">
        <v>5</v>
      </c>
    </row>
    <row r="14" spans="2:29">
      <c r="B14" s="40">
        <v>110938</v>
      </c>
      <c r="C14" s="19">
        <v>3</v>
      </c>
      <c r="D14" s="62">
        <f t="shared" si="7"/>
        <v>10.863</v>
      </c>
      <c r="E14" s="41">
        <f t="shared" si="0"/>
        <v>7.8629999999999995</v>
      </c>
      <c r="F14" s="75">
        <f t="shared" si="1"/>
        <v>61.826768999999992</v>
      </c>
      <c r="G14" s="63">
        <f t="shared" si="2"/>
        <v>7.8629999999999995</v>
      </c>
      <c r="H14" s="74">
        <f t="shared" si="3"/>
        <v>2.6430219538671182</v>
      </c>
      <c r="I14" s="75">
        <f t="shared" si="4"/>
        <v>-0.35697804613288175</v>
      </c>
      <c r="J14" s="75">
        <f t="shared" si="5"/>
        <v>0.12743332542084984</v>
      </c>
      <c r="K14" s="79">
        <f t="shared" si="6"/>
        <v>0.35697804613288175</v>
      </c>
      <c r="L14" s="58">
        <v>5</v>
      </c>
      <c r="M14" s="19">
        <v>3</v>
      </c>
      <c r="N14" s="19">
        <v>5</v>
      </c>
      <c r="O14" s="19">
        <v>5</v>
      </c>
      <c r="P14" s="19">
        <v>5</v>
      </c>
      <c r="Q14" s="19">
        <v>4</v>
      </c>
      <c r="R14" s="19">
        <v>4</v>
      </c>
      <c r="S14" s="19">
        <v>4</v>
      </c>
      <c r="T14" s="19">
        <v>3</v>
      </c>
      <c r="U14" s="19">
        <v>5</v>
      </c>
      <c r="V14" s="19">
        <v>5</v>
      </c>
      <c r="W14" s="19">
        <v>5</v>
      </c>
      <c r="X14" s="19">
        <v>5</v>
      </c>
      <c r="Y14" s="19">
        <v>5</v>
      </c>
      <c r="Z14" s="19">
        <v>5</v>
      </c>
      <c r="AA14" s="19">
        <v>5</v>
      </c>
      <c r="AB14" s="19">
        <v>2</v>
      </c>
      <c r="AC14" s="19">
        <v>3</v>
      </c>
    </row>
    <row r="15" spans="2:29">
      <c r="B15" s="40">
        <v>305344</v>
      </c>
      <c r="C15" s="19">
        <v>4</v>
      </c>
      <c r="D15" s="62">
        <f t="shared" si="7"/>
        <v>7.8478999999999992</v>
      </c>
      <c r="E15" s="41">
        <f t="shared" si="0"/>
        <v>3.8478999999999992</v>
      </c>
      <c r="F15" s="75">
        <f t="shared" si="1"/>
        <v>14.806334409999995</v>
      </c>
      <c r="G15" s="63">
        <f t="shared" si="2"/>
        <v>3.8478999999999992</v>
      </c>
      <c r="H15" s="74">
        <f t="shared" si="3"/>
        <v>3.8435944412607119</v>
      </c>
      <c r="I15" s="75">
        <f t="shared" si="4"/>
        <v>-0.15640555873928808</v>
      </c>
      <c r="J15" s="75">
        <f t="shared" si="5"/>
        <v>2.4462698804548891E-2</v>
      </c>
      <c r="K15" s="79">
        <f t="shared" si="6"/>
        <v>0.15640555873928808</v>
      </c>
      <c r="L15" s="58">
        <v>5</v>
      </c>
      <c r="M15" s="19">
        <v>2</v>
      </c>
      <c r="N15" s="19">
        <v>5</v>
      </c>
      <c r="O15" s="19">
        <v>1</v>
      </c>
      <c r="P15" s="19">
        <v>1</v>
      </c>
      <c r="Q15" s="19">
        <v>1</v>
      </c>
      <c r="R15" s="19">
        <v>2</v>
      </c>
      <c r="S15" s="19">
        <v>1</v>
      </c>
      <c r="T15" s="19">
        <v>4</v>
      </c>
      <c r="U15" s="19">
        <v>2</v>
      </c>
      <c r="V15" s="19">
        <v>5</v>
      </c>
      <c r="W15" s="19">
        <v>1</v>
      </c>
      <c r="X15" s="19">
        <v>1</v>
      </c>
      <c r="Y15" s="19">
        <v>1</v>
      </c>
      <c r="Z15" s="19">
        <v>4</v>
      </c>
      <c r="AA15" s="19">
        <v>2</v>
      </c>
      <c r="AB15" s="19">
        <v>1</v>
      </c>
      <c r="AC15" s="19">
        <v>3</v>
      </c>
    </row>
    <row r="16" spans="2:29">
      <c r="B16" s="40">
        <v>1887657</v>
      </c>
      <c r="C16" s="19">
        <v>3</v>
      </c>
      <c r="D16" s="62">
        <f t="shared" si="7"/>
        <v>9.5914999999999999</v>
      </c>
      <c r="E16" s="41">
        <f t="shared" si="0"/>
        <v>6.5914999999999999</v>
      </c>
      <c r="F16" s="75">
        <f t="shared" si="1"/>
        <v>43.447872249999996</v>
      </c>
      <c r="G16" s="63">
        <f t="shared" si="2"/>
        <v>6.5914999999999999</v>
      </c>
      <c r="H16" s="74">
        <f t="shared" si="3"/>
        <v>3.0575825006937083</v>
      </c>
      <c r="I16" s="75">
        <f t="shared" si="4"/>
        <v>5.7582500693708294E-2</v>
      </c>
      <c r="J16" s="75">
        <f t="shared" si="5"/>
        <v>3.3157443861409164E-3</v>
      </c>
      <c r="K16" s="79">
        <f t="shared" si="6"/>
        <v>5.7582500693708294E-2</v>
      </c>
      <c r="L16" s="58">
        <v>4</v>
      </c>
      <c r="M16" s="19">
        <v>3</v>
      </c>
      <c r="N16" s="19">
        <v>5</v>
      </c>
      <c r="O16" s="19">
        <v>4</v>
      </c>
      <c r="P16" s="19">
        <v>4</v>
      </c>
      <c r="Q16" s="19">
        <v>5</v>
      </c>
      <c r="R16" s="19">
        <v>5</v>
      </c>
      <c r="S16" s="19">
        <v>5</v>
      </c>
      <c r="T16" s="19">
        <v>3</v>
      </c>
      <c r="U16" s="19">
        <v>4</v>
      </c>
      <c r="V16" s="19">
        <v>5</v>
      </c>
      <c r="W16" s="19">
        <v>4</v>
      </c>
      <c r="X16" s="19">
        <v>3</v>
      </c>
      <c r="Y16" s="19">
        <v>2</v>
      </c>
      <c r="Z16" s="19">
        <v>5</v>
      </c>
      <c r="AA16" s="19">
        <v>3</v>
      </c>
      <c r="AB16" s="19">
        <v>2</v>
      </c>
      <c r="AC16" s="19">
        <v>3</v>
      </c>
    </row>
    <row r="17" spans="2:29">
      <c r="B17" s="40">
        <v>379411</v>
      </c>
      <c r="C17" s="19">
        <v>4</v>
      </c>
      <c r="D17" s="62">
        <f t="shared" si="7"/>
        <v>10.392700000000001</v>
      </c>
      <c r="E17" s="41">
        <f t="shared" si="0"/>
        <v>6.3927000000000014</v>
      </c>
      <c r="F17" s="75">
        <f t="shared" si="1"/>
        <v>40.866613290000018</v>
      </c>
      <c r="G17" s="63">
        <f t="shared" si="2"/>
        <v>6.3927000000000014</v>
      </c>
      <c r="H17" s="74">
        <f t="shared" si="3"/>
        <v>3.2292175980439817</v>
      </c>
      <c r="I17" s="75">
        <f t="shared" si="4"/>
        <v>-0.77078240195601833</v>
      </c>
      <c r="J17" s="75">
        <f t="shared" si="5"/>
        <v>0.59410551116508903</v>
      </c>
      <c r="K17" s="79">
        <f t="shared" si="6"/>
        <v>0.77078240195601833</v>
      </c>
      <c r="L17" s="58">
        <v>4</v>
      </c>
      <c r="M17" s="19">
        <v>4</v>
      </c>
      <c r="N17" s="19">
        <v>5</v>
      </c>
      <c r="O17" s="19">
        <v>5</v>
      </c>
      <c r="P17" s="19">
        <v>4</v>
      </c>
      <c r="Q17" s="19">
        <v>4</v>
      </c>
      <c r="R17" s="19">
        <v>5</v>
      </c>
      <c r="S17" s="19">
        <v>4</v>
      </c>
      <c r="T17" s="19">
        <v>5</v>
      </c>
      <c r="U17" s="19">
        <v>4</v>
      </c>
      <c r="V17" s="19">
        <v>5</v>
      </c>
      <c r="W17" s="19">
        <v>4</v>
      </c>
      <c r="X17" s="19">
        <v>3</v>
      </c>
      <c r="Y17" s="19">
        <v>4</v>
      </c>
      <c r="Z17" s="19">
        <v>4</v>
      </c>
      <c r="AA17" s="19">
        <v>4</v>
      </c>
      <c r="AB17" s="19">
        <v>1</v>
      </c>
      <c r="AC17" s="19">
        <v>4</v>
      </c>
    </row>
    <row r="18" spans="2:29">
      <c r="B18" s="40">
        <v>862596</v>
      </c>
      <c r="C18" s="19">
        <v>4</v>
      </c>
      <c r="D18" s="62">
        <f t="shared" si="7"/>
        <v>10.167900000000001</v>
      </c>
      <c r="E18" s="41">
        <f t="shared" si="0"/>
        <v>6.1679000000000013</v>
      </c>
      <c r="F18" s="75">
        <f t="shared" si="1"/>
        <v>38.042990410000016</v>
      </c>
      <c r="G18" s="63">
        <f t="shared" si="2"/>
        <v>6.1679000000000013</v>
      </c>
      <c r="H18" s="74">
        <f t="shared" si="3"/>
        <v>4.1366572380225071</v>
      </c>
      <c r="I18" s="75">
        <f t="shared" si="4"/>
        <v>0.13665723802250707</v>
      </c>
      <c r="J18" s="75">
        <f t="shared" si="5"/>
        <v>1.8675200703940152E-2</v>
      </c>
      <c r="K18" s="79">
        <f t="shared" si="6"/>
        <v>0.13665723802250707</v>
      </c>
      <c r="L18" s="58">
        <v>5</v>
      </c>
      <c r="M18" s="19">
        <v>5</v>
      </c>
      <c r="N18" s="19">
        <v>5</v>
      </c>
      <c r="O18" s="19">
        <v>5</v>
      </c>
      <c r="P18" s="19">
        <v>4</v>
      </c>
      <c r="Q18" s="19">
        <v>5</v>
      </c>
      <c r="R18" s="19">
        <v>1</v>
      </c>
      <c r="S18" s="19">
        <v>2</v>
      </c>
      <c r="T18" s="19">
        <v>5</v>
      </c>
      <c r="U18" s="19">
        <v>5</v>
      </c>
      <c r="V18" s="19">
        <v>5</v>
      </c>
      <c r="W18" s="19">
        <v>4</v>
      </c>
      <c r="X18" s="19">
        <v>4</v>
      </c>
      <c r="Y18" s="19">
        <v>5</v>
      </c>
      <c r="Z18" s="19">
        <v>5</v>
      </c>
      <c r="AA18" s="19">
        <v>2</v>
      </c>
      <c r="AB18" s="19">
        <v>3</v>
      </c>
      <c r="AC18" s="19">
        <v>4</v>
      </c>
    </row>
    <row r="19" spans="2:29">
      <c r="B19" s="40">
        <v>2513621</v>
      </c>
      <c r="C19" s="19">
        <v>4</v>
      </c>
      <c r="D19" s="62">
        <f t="shared" si="7"/>
        <v>10.575600000000001</v>
      </c>
      <c r="E19" s="41">
        <f t="shared" si="0"/>
        <v>6.5756000000000014</v>
      </c>
      <c r="F19" s="75">
        <f t="shared" si="1"/>
        <v>43.238515360000022</v>
      </c>
      <c r="G19" s="63">
        <f t="shared" si="2"/>
        <v>6.5756000000000014</v>
      </c>
      <c r="H19" s="74">
        <f t="shared" si="3"/>
        <v>3.6622389206133352</v>
      </c>
      <c r="I19" s="75">
        <f t="shared" si="4"/>
        <v>-0.33776107938666478</v>
      </c>
      <c r="J19" s="75">
        <f t="shared" si="5"/>
        <v>0.11408254674844487</v>
      </c>
      <c r="K19" s="79">
        <f t="shared" si="6"/>
        <v>0.33776107938666478</v>
      </c>
      <c r="L19" s="58">
        <v>4</v>
      </c>
      <c r="M19" s="19">
        <v>4</v>
      </c>
      <c r="N19" s="19">
        <v>5</v>
      </c>
      <c r="O19" s="19">
        <v>5</v>
      </c>
      <c r="P19" s="19">
        <v>5</v>
      </c>
      <c r="Q19" s="19">
        <v>3</v>
      </c>
      <c r="R19" s="19">
        <v>4</v>
      </c>
      <c r="S19" s="19">
        <v>4</v>
      </c>
      <c r="T19" s="19">
        <v>4</v>
      </c>
      <c r="U19" s="19">
        <v>4</v>
      </c>
      <c r="V19" s="19">
        <v>5</v>
      </c>
      <c r="W19" s="19">
        <v>5</v>
      </c>
      <c r="X19" s="19">
        <v>4</v>
      </c>
      <c r="Y19" s="19">
        <v>4</v>
      </c>
      <c r="Z19" s="19">
        <v>5</v>
      </c>
      <c r="AA19" s="19">
        <v>3</v>
      </c>
      <c r="AB19" s="19">
        <v>3</v>
      </c>
      <c r="AC19" s="19">
        <v>2</v>
      </c>
    </row>
    <row r="20" spans="2:29">
      <c r="B20" s="40">
        <v>844049</v>
      </c>
      <c r="C20" s="19">
        <v>3</v>
      </c>
      <c r="D20" s="62">
        <f t="shared" si="7"/>
        <v>9.8384</v>
      </c>
      <c r="E20" s="41">
        <f t="shared" si="0"/>
        <v>6.8384</v>
      </c>
      <c r="F20" s="75">
        <f t="shared" si="1"/>
        <v>46.763714560000004</v>
      </c>
      <c r="G20" s="63">
        <f t="shared" si="2"/>
        <v>6.8384</v>
      </c>
      <c r="H20" s="74">
        <f t="shared" si="3"/>
        <v>2.9266996420059459</v>
      </c>
      <c r="I20" s="75">
        <f t="shared" si="4"/>
        <v>-7.3300357994054099E-2</v>
      </c>
      <c r="J20" s="75">
        <f t="shared" si="5"/>
        <v>5.3729424820564906E-3</v>
      </c>
      <c r="K20" s="79">
        <f t="shared" si="6"/>
        <v>7.3300357994054099E-2</v>
      </c>
      <c r="L20" s="58">
        <v>5</v>
      </c>
      <c r="M20" s="19">
        <v>5</v>
      </c>
      <c r="N20" s="19">
        <v>5</v>
      </c>
      <c r="O20" s="19">
        <v>5</v>
      </c>
      <c r="P20" s="19">
        <v>5</v>
      </c>
      <c r="Q20" s="19">
        <v>2</v>
      </c>
      <c r="R20" s="19">
        <v>4</v>
      </c>
      <c r="S20" s="19">
        <v>5</v>
      </c>
      <c r="T20" s="19">
        <v>5</v>
      </c>
      <c r="U20" s="19">
        <v>5</v>
      </c>
      <c r="V20" s="19">
        <v>5</v>
      </c>
      <c r="W20" s="19">
        <v>5</v>
      </c>
      <c r="X20" s="19">
        <v>3</v>
      </c>
      <c r="Y20" s="19">
        <v>1</v>
      </c>
      <c r="Z20" s="19">
        <v>5</v>
      </c>
      <c r="AA20" s="19">
        <v>1</v>
      </c>
      <c r="AB20" s="19">
        <v>3</v>
      </c>
      <c r="AC20" s="19">
        <v>5</v>
      </c>
    </row>
    <row r="21" spans="2:29">
      <c r="B21" s="40">
        <v>1981464</v>
      </c>
      <c r="C21" s="19">
        <v>1</v>
      </c>
      <c r="D21" s="62">
        <f t="shared" si="7"/>
        <v>9.9194999999999993</v>
      </c>
      <c r="E21" s="41">
        <f t="shared" si="0"/>
        <v>8.9194999999999993</v>
      </c>
      <c r="F21" s="75">
        <f t="shared" si="1"/>
        <v>79.557480249999983</v>
      </c>
      <c r="G21" s="63">
        <f t="shared" si="2"/>
        <v>8.9194999999999993</v>
      </c>
      <c r="H21" s="74">
        <f t="shared" si="3"/>
        <v>1.2930863186143318</v>
      </c>
      <c r="I21" s="75">
        <f t="shared" si="4"/>
        <v>0.29308631861433176</v>
      </c>
      <c r="J21" s="75">
        <f t="shared" si="5"/>
        <v>8.5899590158901598E-2</v>
      </c>
      <c r="K21" s="79">
        <f t="shared" si="6"/>
        <v>0.29308631861433176</v>
      </c>
      <c r="L21" s="58">
        <v>4</v>
      </c>
      <c r="M21" s="19">
        <v>3</v>
      </c>
      <c r="N21" s="19">
        <v>5</v>
      </c>
      <c r="O21" s="19">
        <v>5</v>
      </c>
      <c r="P21" s="19">
        <v>5</v>
      </c>
      <c r="Q21" s="19">
        <v>4</v>
      </c>
      <c r="R21" s="19">
        <v>3</v>
      </c>
      <c r="S21" s="19">
        <v>5</v>
      </c>
      <c r="T21" s="19">
        <v>5</v>
      </c>
      <c r="U21" s="19">
        <v>3</v>
      </c>
      <c r="V21" s="19">
        <v>5</v>
      </c>
      <c r="W21" s="19">
        <v>5</v>
      </c>
      <c r="X21" s="19">
        <v>4</v>
      </c>
      <c r="Y21" s="19">
        <v>1</v>
      </c>
      <c r="Z21" s="19">
        <v>4</v>
      </c>
      <c r="AA21" s="19">
        <v>2</v>
      </c>
      <c r="AB21" s="19">
        <v>3</v>
      </c>
      <c r="AC21" s="19">
        <v>2</v>
      </c>
    </row>
    <row r="22" spans="2:29">
      <c r="B22" s="40">
        <v>1511683</v>
      </c>
      <c r="C22" s="19">
        <v>1</v>
      </c>
      <c r="D22" s="62">
        <f t="shared" si="7"/>
        <v>5.7827000000000002</v>
      </c>
      <c r="E22" s="41">
        <f t="shared" si="0"/>
        <v>4.7827000000000002</v>
      </c>
      <c r="F22" s="75">
        <f t="shared" si="1"/>
        <v>22.874219290000003</v>
      </c>
      <c r="G22" s="63">
        <f t="shared" si="2"/>
        <v>4.7827000000000002</v>
      </c>
      <c r="H22" s="74">
        <f t="shared" si="3"/>
        <v>1.1609356361306253</v>
      </c>
      <c r="I22" s="75">
        <f t="shared" si="4"/>
        <v>0.16093563613062534</v>
      </c>
      <c r="J22" s="75">
        <f t="shared" si="5"/>
        <v>2.5900278976769039E-2</v>
      </c>
      <c r="K22" s="79">
        <f t="shared" si="6"/>
        <v>0.16093563613062534</v>
      </c>
      <c r="L22" s="58">
        <v>1</v>
      </c>
      <c r="M22" s="19">
        <v>1</v>
      </c>
      <c r="N22" s="19">
        <v>1</v>
      </c>
      <c r="O22" s="19">
        <v>1</v>
      </c>
      <c r="P22" s="19">
        <v>1</v>
      </c>
      <c r="Q22" s="19">
        <v>1</v>
      </c>
      <c r="R22" s="19">
        <v>1</v>
      </c>
      <c r="S22" s="19">
        <v>1</v>
      </c>
      <c r="T22" s="19">
        <v>1</v>
      </c>
      <c r="U22" s="19">
        <v>1</v>
      </c>
      <c r="V22" s="19">
        <v>1</v>
      </c>
      <c r="W22" s="19">
        <v>1</v>
      </c>
      <c r="X22" s="19">
        <v>1</v>
      </c>
      <c r="Y22" s="19">
        <v>1</v>
      </c>
      <c r="Z22" s="19">
        <v>1</v>
      </c>
      <c r="AA22" s="19">
        <v>1</v>
      </c>
      <c r="AB22" s="19">
        <v>1</v>
      </c>
      <c r="AC22" s="19">
        <v>1</v>
      </c>
    </row>
    <row r="23" spans="2:29">
      <c r="B23" s="40">
        <v>1863499</v>
      </c>
      <c r="C23" s="19">
        <v>3</v>
      </c>
      <c r="D23" s="62">
        <f t="shared" si="7"/>
        <v>10.714400000000001</v>
      </c>
      <c r="E23" s="41">
        <f t="shared" si="0"/>
        <v>7.7144000000000013</v>
      </c>
      <c r="F23" s="75">
        <f t="shared" si="1"/>
        <v>59.511967360000021</v>
      </c>
      <c r="G23" s="63">
        <f t="shared" si="2"/>
        <v>7.7144000000000013</v>
      </c>
      <c r="H23" s="74">
        <f t="shared" si="3"/>
        <v>3.6630876458063835</v>
      </c>
      <c r="I23" s="75">
        <f t="shared" si="4"/>
        <v>0.66308764580638346</v>
      </c>
      <c r="J23" s="75">
        <f t="shared" si="5"/>
        <v>0.43968522602105187</v>
      </c>
      <c r="K23" s="79">
        <f t="shared" si="6"/>
        <v>0.66308764580638346</v>
      </c>
      <c r="L23" s="58">
        <v>4</v>
      </c>
      <c r="M23" s="19">
        <v>4</v>
      </c>
      <c r="N23" s="19">
        <v>5</v>
      </c>
      <c r="O23" s="19">
        <v>5</v>
      </c>
      <c r="P23" s="19">
        <v>5</v>
      </c>
      <c r="Q23" s="19">
        <v>3</v>
      </c>
      <c r="R23" s="19">
        <v>4</v>
      </c>
      <c r="S23" s="19">
        <v>3</v>
      </c>
      <c r="T23" s="19">
        <v>5</v>
      </c>
      <c r="U23" s="19">
        <v>5</v>
      </c>
      <c r="V23" s="19">
        <v>5</v>
      </c>
      <c r="W23" s="19">
        <v>5</v>
      </c>
      <c r="X23" s="19">
        <v>4</v>
      </c>
      <c r="Y23" s="19">
        <v>5</v>
      </c>
      <c r="Z23" s="19">
        <v>5</v>
      </c>
      <c r="AA23" s="19">
        <v>4</v>
      </c>
      <c r="AB23" s="19">
        <v>3</v>
      </c>
      <c r="AC23" s="19">
        <v>4</v>
      </c>
    </row>
    <row r="24" spans="2:29">
      <c r="B24" s="40">
        <v>1830000</v>
      </c>
      <c r="C24" s="19">
        <v>3</v>
      </c>
      <c r="D24" s="62">
        <f t="shared" si="7"/>
        <v>10.263300000000001</v>
      </c>
      <c r="E24" s="41">
        <f t="shared" si="0"/>
        <v>7.263300000000001</v>
      </c>
      <c r="F24" s="75">
        <f t="shared" si="1"/>
        <v>52.755526890000013</v>
      </c>
      <c r="G24" s="63">
        <f t="shared" si="2"/>
        <v>7.263300000000001</v>
      </c>
      <c r="H24" s="74">
        <f t="shared" si="3"/>
        <v>2.9516298531801866</v>
      </c>
      <c r="I24" s="75">
        <f t="shared" si="4"/>
        <v>-4.8370146819813442E-2</v>
      </c>
      <c r="J24" s="75">
        <f t="shared" si="5"/>
        <v>2.3396711033703086E-3</v>
      </c>
      <c r="K24" s="79">
        <f t="shared" si="6"/>
        <v>4.8370146819813442E-2</v>
      </c>
      <c r="L24" s="58">
        <v>5</v>
      </c>
      <c r="M24" s="19">
        <v>3</v>
      </c>
      <c r="N24" s="19">
        <v>5</v>
      </c>
      <c r="O24" s="19">
        <v>5</v>
      </c>
      <c r="P24" s="19">
        <v>5</v>
      </c>
      <c r="Q24" s="19">
        <v>4</v>
      </c>
      <c r="R24" s="19">
        <v>5</v>
      </c>
      <c r="S24" s="19">
        <v>4</v>
      </c>
      <c r="T24" s="19">
        <v>2</v>
      </c>
      <c r="U24" s="19">
        <v>5</v>
      </c>
      <c r="V24" s="19">
        <v>5</v>
      </c>
      <c r="W24" s="19">
        <v>5</v>
      </c>
      <c r="X24" s="19">
        <v>5</v>
      </c>
      <c r="Y24" s="19">
        <v>5</v>
      </c>
      <c r="Z24" s="19">
        <v>5</v>
      </c>
      <c r="AA24" s="19">
        <v>5</v>
      </c>
      <c r="AB24" s="19">
        <v>5</v>
      </c>
      <c r="AC24" s="19">
        <v>5</v>
      </c>
    </row>
    <row r="25" spans="2:29">
      <c r="B25" s="40">
        <v>2087711</v>
      </c>
      <c r="C25" s="19">
        <v>3</v>
      </c>
      <c r="D25" s="62">
        <f t="shared" si="7"/>
        <v>10.0395</v>
      </c>
      <c r="E25" s="41">
        <f t="shared" si="0"/>
        <v>7.0395000000000003</v>
      </c>
      <c r="F25" s="75">
        <f t="shared" si="1"/>
        <v>49.554560250000002</v>
      </c>
      <c r="G25" s="63">
        <f t="shared" si="2"/>
        <v>7.0395000000000003</v>
      </c>
      <c r="H25" s="74">
        <f t="shared" si="3"/>
        <v>2.3119576772444392</v>
      </c>
      <c r="I25" s="75">
        <f t="shared" si="4"/>
        <v>-0.68804232275556076</v>
      </c>
      <c r="J25" s="75">
        <f t="shared" si="5"/>
        <v>0.47340223790286723</v>
      </c>
      <c r="K25" s="79">
        <f t="shared" si="6"/>
        <v>0.68804232275556076</v>
      </c>
      <c r="L25" s="58">
        <v>5</v>
      </c>
      <c r="M25" s="19">
        <v>5</v>
      </c>
      <c r="N25" s="19">
        <v>3</v>
      </c>
      <c r="O25" s="19">
        <v>5</v>
      </c>
      <c r="P25" s="19">
        <v>5</v>
      </c>
      <c r="Q25" s="19">
        <v>4</v>
      </c>
      <c r="R25" s="19">
        <v>4</v>
      </c>
      <c r="S25" s="19">
        <v>5</v>
      </c>
      <c r="T25" s="19">
        <v>4</v>
      </c>
      <c r="U25" s="19">
        <v>4</v>
      </c>
      <c r="V25" s="19">
        <v>4</v>
      </c>
      <c r="W25" s="19">
        <v>4</v>
      </c>
      <c r="X25" s="19">
        <v>5</v>
      </c>
      <c r="Y25" s="19">
        <v>1</v>
      </c>
      <c r="Z25" s="19">
        <v>5</v>
      </c>
      <c r="AA25" s="19">
        <v>5</v>
      </c>
      <c r="AB25" s="19">
        <v>3</v>
      </c>
      <c r="AC25" s="19">
        <v>3</v>
      </c>
    </row>
    <row r="26" spans="2:29">
      <c r="B26" s="40">
        <v>2606799</v>
      </c>
      <c r="C26" s="19">
        <v>2</v>
      </c>
      <c r="D26" s="62">
        <f t="shared" si="7"/>
        <v>10.857800000000001</v>
      </c>
      <c r="E26" s="41">
        <f t="shared" si="0"/>
        <v>8.857800000000001</v>
      </c>
      <c r="F26" s="75">
        <f t="shared" si="1"/>
        <v>78.460620840000018</v>
      </c>
      <c r="G26" s="63">
        <f t="shared" si="2"/>
        <v>8.857800000000001</v>
      </c>
      <c r="H26" s="74">
        <f t="shared" si="3"/>
        <v>2.3733049046475951</v>
      </c>
      <c r="I26" s="75">
        <f t="shared" si="4"/>
        <v>0.37330490464759514</v>
      </c>
      <c r="J26" s="75">
        <f t="shared" si="5"/>
        <v>0.1393565518339501</v>
      </c>
      <c r="K26" s="79">
        <f t="shared" si="6"/>
        <v>0.37330490464759514</v>
      </c>
      <c r="L26" s="58">
        <v>4</v>
      </c>
      <c r="M26" s="19">
        <v>3</v>
      </c>
      <c r="N26" s="19">
        <v>5</v>
      </c>
      <c r="O26" s="19">
        <v>5</v>
      </c>
      <c r="P26" s="19">
        <v>5</v>
      </c>
      <c r="Q26" s="19">
        <v>1</v>
      </c>
      <c r="R26" s="19">
        <v>3</v>
      </c>
      <c r="S26" s="19">
        <v>4</v>
      </c>
      <c r="T26" s="19">
        <v>5</v>
      </c>
      <c r="U26" s="19">
        <v>4</v>
      </c>
      <c r="V26" s="19">
        <v>5</v>
      </c>
      <c r="W26" s="19">
        <v>4</v>
      </c>
      <c r="X26" s="19">
        <v>4</v>
      </c>
      <c r="Y26" s="19">
        <v>3</v>
      </c>
      <c r="Z26" s="19">
        <v>4</v>
      </c>
      <c r="AA26" s="19">
        <v>4</v>
      </c>
      <c r="AB26" s="19">
        <v>2</v>
      </c>
      <c r="AC26" s="19">
        <v>4</v>
      </c>
    </row>
    <row r="27" spans="2:29">
      <c r="B27" s="40">
        <v>2537543</v>
      </c>
      <c r="C27" s="19">
        <v>2</v>
      </c>
      <c r="D27" s="62">
        <f t="shared" si="7"/>
        <v>9.694700000000001</v>
      </c>
      <c r="E27" s="41">
        <f t="shared" si="0"/>
        <v>7.694700000000001</v>
      </c>
      <c r="F27" s="75">
        <f t="shared" si="1"/>
        <v>59.208408090000013</v>
      </c>
      <c r="G27" s="63">
        <f t="shared" si="2"/>
        <v>7.694700000000001</v>
      </c>
      <c r="H27" s="74">
        <f t="shared" si="3"/>
        <v>2.1882817569556114</v>
      </c>
      <c r="I27" s="75">
        <f t="shared" si="4"/>
        <v>0.18828175695561145</v>
      </c>
      <c r="J27" s="75">
        <f t="shared" si="5"/>
        <v>3.5450020002291936E-2</v>
      </c>
      <c r="K27" s="79">
        <f t="shared" si="6"/>
        <v>0.18828175695561145</v>
      </c>
      <c r="L27" s="58">
        <v>5</v>
      </c>
      <c r="M27" s="19">
        <v>1</v>
      </c>
      <c r="N27" s="19">
        <v>5</v>
      </c>
      <c r="O27" s="19">
        <v>5</v>
      </c>
      <c r="P27" s="19">
        <v>5</v>
      </c>
      <c r="Q27" s="19">
        <v>4</v>
      </c>
      <c r="R27" s="19">
        <v>5</v>
      </c>
      <c r="S27" s="19">
        <v>5</v>
      </c>
      <c r="T27" s="19">
        <v>5</v>
      </c>
      <c r="U27" s="19">
        <v>1</v>
      </c>
      <c r="V27" s="19">
        <v>5</v>
      </c>
      <c r="W27" s="19">
        <v>5</v>
      </c>
      <c r="X27" s="19">
        <v>1</v>
      </c>
      <c r="Y27" s="19">
        <v>1</v>
      </c>
      <c r="Z27" s="19">
        <v>5</v>
      </c>
      <c r="AA27" s="19">
        <v>5</v>
      </c>
      <c r="AB27" s="19">
        <v>1</v>
      </c>
      <c r="AC27" s="19">
        <v>5</v>
      </c>
    </row>
    <row r="28" spans="2:29">
      <c r="B28" s="40">
        <v>265257</v>
      </c>
      <c r="C28" s="19">
        <v>3</v>
      </c>
      <c r="D28" s="62">
        <f t="shared" si="7"/>
        <v>9.6050000000000004</v>
      </c>
      <c r="E28" s="41">
        <f t="shared" si="0"/>
        <v>6.6050000000000004</v>
      </c>
      <c r="F28" s="75">
        <f t="shared" si="1"/>
        <v>43.626025000000006</v>
      </c>
      <c r="G28" s="63">
        <f t="shared" si="2"/>
        <v>6.6050000000000004</v>
      </c>
      <c r="H28" s="74">
        <f t="shared" si="3"/>
        <v>3.2354476129084437</v>
      </c>
      <c r="I28" s="75">
        <f t="shared" si="4"/>
        <v>0.23544761290844374</v>
      </c>
      <c r="J28" s="75">
        <f t="shared" si="5"/>
        <v>5.5435578424284364E-2</v>
      </c>
      <c r="K28" s="79">
        <f t="shared" si="6"/>
        <v>0.23544761290844374</v>
      </c>
      <c r="L28" s="58">
        <v>5</v>
      </c>
      <c r="M28" s="19">
        <v>5</v>
      </c>
      <c r="N28" s="19">
        <v>5</v>
      </c>
      <c r="O28" s="19">
        <v>5</v>
      </c>
      <c r="P28" s="19">
        <v>5</v>
      </c>
      <c r="Q28" s="19">
        <v>5</v>
      </c>
      <c r="R28" s="19">
        <v>5</v>
      </c>
      <c r="S28" s="19">
        <v>5</v>
      </c>
      <c r="T28" s="19">
        <v>5</v>
      </c>
      <c r="U28" s="19">
        <v>3</v>
      </c>
      <c r="V28" s="19">
        <v>5</v>
      </c>
      <c r="W28" s="19">
        <v>5</v>
      </c>
      <c r="X28" s="19">
        <v>1</v>
      </c>
      <c r="Y28" s="19">
        <v>2</v>
      </c>
      <c r="Z28" s="19">
        <v>5</v>
      </c>
      <c r="AA28" s="19">
        <v>3</v>
      </c>
      <c r="AB28" s="19">
        <v>4</v>
      </c>
      <c r="AC28" s="19">
        <v>3</v>
      </c>
    </row>
    <row r="29" spans="2:29">
      <c r="B29" s="40">
        <v>2056022</v>
      </c>
      <c r="C29" s="19">
        <v>2</v>
      </c>
      <c r="D29" s="62">
        <f t="shared" si="7"/>
        <v>8.5048999999999992</v>
      </c>
      <c r="E29" s="41">
        <f t="shared" si="0"/>
        <v>6.5048999999999992</v>
      </c>
      <c r="F29" s="75">
        <f t="shared" si="1"/>
        <v>42.313724009999987</v>
      </c>
      <c r="G29" s="63">
        <f t="shared" si="2"/>
        <v>6.5048999999999992</v>
      </c>
      <c r="H29" s="74">
        <f t="shared" si="3"/>
        <v>1.9118847082613823</v>
      </c>
      <c r="I29" s="75">
        <f t="shared" si="4"/>
        <v>-8.8115291738617652E-2</v>
      </c>
      <c r="J29" s="75">
        <f t="shared" si="5"/>
        <v>7.7643046381816998E-3</v>
      </c>
      <c r="K29" s="79">
        <f t="shared" si="6"/>
        <v>8.8115291738617652E-2</v>
      </c>
      <c r="L29" s="58">
        <v>5</v>
      </c>
      <c r="M29" s="19">
        <v>2</v>
      </c>
      <c r="N29" s="19">
        <v>4</v>
      </c>
      <c r="O29" s="19">
        <v>2</v>
      </c>
      <c r="P29" s="19">
        <v>5</v>
      </c>
      <c r="Q29" s="19">
        <v>5</v>
      </c>
      <c r="R29" s="19">
        <v>3</v>
      </c>
      <c r="S29" s="19">
        <v>5</v>
      </c>
      <c r="T29" s="19">
        <v>4</v>
      </c>
      <c r="U29" s="19">
        <v>4</v>
      </c>
      <c r="V29" s="19">
        <v>5</v>
      </c>
      <c r="W29" s="19">
        <v>5</v>
      </c>
      <c r="X29" s="19">
        <v>2</v>
      </c>
      <c r="Y29" s="19">
        <v>2</v>
      </c>
      <c r="Z29" s="19">
        <v>4</v>
      </c>
      <c r="AA29" s="19">
        <v>5</v>
      </c>
      <c r="AB29" s="19">
        <v>4</v>
      </c>
      <c r="AC29" s="19">
        <v>3</v>
      </c>
    </row>
    <row r="30" spans="2:29">
      <c r="B30" s="40">
        <v>1446775</v>
      </c>
      <c r="C30" s="19">
        <v>3</v>
      </c>
      <c r="D30" s="62">
        <f t="shared" si="7"/>
        <v>10.4588</v>
      </c>
      <c r="E30" s="41">
        <f t="shared" si="0"/>
        <v>7.4588000000000001</v>
      </c>
      <c r="F30" s="75">
        <f t="shared" si="1"/>
        <v>55.633697439999999</v>
      </c>
      <c r="G30" s="63">
        <f t="shared" si="2"/>
        <v>7.4588000000000001</v>
      </c>
      <c r="H30" s="74">
        <f t="shared" si="3"/>
        <v>2.971940563593936</v>
      </c>
      <c r="I30" s="75">
        <f t="shared" si="4"/>
        <v>-2.8059436406064009E-2</v>
      </c>
      <c r="J30" s="75">
        <f t="shared" si="5"/>
        <v>7.8733197142595026E-4</v>
      </c>
      <c r="K30" s="79">
        <f t="shared" si="6"/>
        <v>2.8059436406064009E-2</v>
      </c>
      <c r="L30" s="58">
        <v>3</v>
      </c>
      <c r="M30" s="19">
        <v>5</v>
      </c>
      <c r="N30" s="19">
        <v>5</v>
      </c>
      <c r="O30" s="19">
        <v>5</v>
      </c>
      <c r="P30" s="19">
        <v>5</v>
      </c>
      <c r="Q30" s="19">
        <v>2</v>
      </c>
      <c r="R30" s="19">
        <v>5</v>
      </c>
      <c r="S30" s="19">
        <v>3</v>
      </c>
      <c r="T30" s="19">
        <v>5</v>
      </c>
      <c r="U30" s="19">
        <v>5</v>
      </c>
      <c r="V30" s="19">
        <v>4</v>
      </c>
      <c r="W30" s="19">
        <v>5</v>
      </c>
      <c r="X30" s="19">
        <v>5</v>
      </c>
      <c r="Y30" s="19">
        <v>2</v>
      </c>
      <c r="Z30" s="19">
        <v>5</v>
      </c>
      <c r="AA30" s="19">
        <v>5</v>
      </c>
      <c r="AB30" s="19">
        <v>4</v>
      </c>
      <c r="AC30" s="19">
        <v>5</v>
      </c>
    </row>
    <row r="31" spans="2:29">
      <c r="B31" s="40">
        <v>1337026</v>
      </c>
      <c r="C31" s="19">
        <v>4</v>
      </c>
      <c r="D31" s="62">
        <f t="shared" si="7"/>
        <v>10.442</v>
      </c>
      <c r="E31" s="41">
        <f t="shared" si="0"/>
        <v>6.4420000000000002</v>
      </c>
      <c r="F31" s="75">
        <f t="shared" si="1"/>
        <v>41.499364</v>
      </c>
      <c r="G31" s="63">
        <f t="shared" si="2"/>
        <v>6.4420000000000002</v>
      </c>
      <c r="H31" s="74">
        <f t="shared" si="3"/>
        <v>3.8748060337815677</v>
      </c>
      <c r="I31" s="75">
        <f t="shared" si="4"/>
        <v>-0.12519396621843226</v>
      </c>
      <c r="J31" s="75">
        <f t="shared" si="5"/>
        <v>1.567352917750196E-2</v>
      </c>
      <c r="K31" s="79">
        <f t="shared" si="6"/>
        <v>0.12519396621843226</v>
      </c>
      <c r="L31" s="58">
        <v>4</v>
      </c>
      <c r="M31" s="19">
        <v>3</v>
      </c>
      <c r="N31" s="19">
        <v>5</v>
      </c>
      <c r="O31" s="19">
        <v>5</v>
      </c>
      <c r="P31" s="19">
        <v>4</v>
      </c>
      <c r="Q31" s="19">
        <v>3</v>
      </c>
      <c r="R31" s="19">
        <v>3</v>
      </c>
      <c r="S31" s="19">
        <v>4</v>
      </c>
      <c r="T31" s="19">
        <v>4</v>
      </c>
      <c r="U31" s="19">
        <v>3</v>
      </c>
      <c r="V31" s="19">
        <v>5</v>
      </c>
      <c r="W31" s="19">
        <v>3</v>
      </c>
      <c r="X31" s="19">
        <v>4</v>
      </c>
      <c r="Y31" s="19">
        <v>4</v>
      </c>
      <c r="Z31" s="19">
        <v>4</v>
      </c>
      <c r="AA31" s="19">
        <v>4</v>
      </c>
      <c r="AB31" s="19">
        <v>3</v>
      </c>
      <c r="AC31" s="19">
        <v>4</v>
      </c>
    </row>
    <row r="32" spans="2:29">
      <c r="B32" s="40">
        <v>1110156</v>
      </c>
      <c r="C32" s="19">
        <v>4</v>
      </c>
      <c r="D32" s="62">
        <f t="shared" si="7"/>
        <v>9.7616000000000014</v>
      </c>
      <c r="E32" s="41">
        <f t="shared" si="0"/>
        <v>5.7616000000000014</v>
      </c>
      <c r="F32" s="75">
        <f t="shared" si="1"/>
        <v>33.196034560000015</v>
      </c>
      <c r="G32" s="63">
        <f t="shared" si="2"/>
        <v>5.7616000000000014</v>
      </c>
      <c r="H32" s="74">
        <f t="shared" si="3"/>
        <v>3.2135230218776645</v>
      </c>
      <c r="I32" s="75">
        <f t="shared" si="4"/>
        <v>-0.78647697812233552</v>
      </c>
      <c r="J32" s="75">
        <f t="shared" si="5"/>
        <v>0.61854603711644063</v>
      </c>
      <c r="K32" s="79">
        <f t="shared" si="6"/>
        <v>0.78647697812233552</v>
      </c>
      <c r="L32" s="58">
        <v>3</v>
      </c>
      <c r="M32" s="19">
        <v>3</v>
      </c>
      <c r="N32" s="19">
        <v>4</v>
      </c>
      <c r="O32" s="19">
        <v>5</v>
      </c>
      <c r="P32" s="19">
        <v>5</v>
      </c>
      <c r="Q32" s="19">
        <v>4</v>
      </c>
      <c r="R32" s="19">
        <v>1</v>
      </c>
      <c r="S32" s="19">
        <v>4</v>
      </c>
      <c r="T32" s="19">
        <v>5</v>
      </c>
      <c r="U32" s="19">
        <v>5</v>
      </c>
      <c r="V32" s="19">
        <v>5</v>
      </c>
      <c r="W32" s="19">
        <v>4</v>
      </c>
      <c r="X32" s="19">
        <v>1</v>
      </c>
      <c r="Y32" s="19">
        <v>4</v>
      </c>
      <c r="Z32" s="19">
        <v>4</v>
      </c>
      <c r="AA32" s="19">
        <v>2</v>
      </c>
      <c r="AB32" s="19">
        <v>4</v>
      </c>
      <c r="AC32" s="19">
        <v>5</v>
      </c>
    </row>
    <row r="33" spans="2:29">
      <c r="B33" s="40">
        <v>1220185</v>
      </c>
      <c r="C33" s="19">
        <v>2</v>
      </c>
      <c r="D33" s="62">
        <f t="shared" si="7"/>
        <v>9.2345000000000006</v>
      </c>
      <c r="E33" s="41">
        <f t="shared" si="0"/>
        <v>7.2345000000000006</v>
      </c>
      <c r="F33" s="75">
        <f t="shared" si="1"/>
        <v>52.337990250000011</v>
      </c>
      <c r="G33" s="63">
        <f t="shared" si="2"/>
        <v>7.2345000000000006</v>
      </c>
      <c r="H33" s="74">
        <f t="shared" si="3"/>
        <v>2.7871656800381661</v>
      </c>
      <c r="I33" s="75">
        <f t="shared" si="4"/>
        <v>0.78716568003816612</v>
      </c>
      <c r="J33" s="75">
        <f t="shared" si="5"/>
        <v>0.61962980782994848</v>
      </c>
      <c r="K33" s="79">
        <f t="shared" si="6"/>
        <v>0.78716568003816612</v>
      </c>
      <c r="L33" s="58">
        <v>5</v>
      </c>
      <c r="M33" s="19">
        <v>3</v>
      </c>
      <c r="N33" s="19">
        <v>4</v>
      </c>
      <c r="O33" s="19">
        <v>4</v>
      </c>
      <c r="P33" s="19">
        <v>4</v>
      </c>
      <c r="Q33" s="19">
        <v>4</v>
      </c>
      <c r="R33" s="19">
        <v>3</v>
      </c>
      <c r="S33" s="19">
        <v>5</v>
      </c>
      <c r="T33" s="19">
        <v>4</v>
      </c>
      <c r="U33" s="19">
        <v>4</v>
      </c>
      <c r="V33" s="19">
        <v>5</v>
      </c>
      <c r="W33" s="19">
        <v>4</v>
      </c>
      <c r="X33" s="19">
        <v>5</v>
      </c>
      <c r="Y33" s="19">
        <v>2</v>
      </c>
      <c r="Z33" s="19">
        <v>4</v>
      </c>
      <c r="AA33" s="19">
        <v>3</v>
      </c>
      <c r="AB33" s="19">
        <v>4</v>
      </c>
      <c r="AC33" s="19">
        <v>4</v>
      </c>
    </row>
    <row r="34" spans="2:29">
      <c r="B34" s="40">
        <v>248904</v>
      </c>
      <c r="C34" s="19">
        <v>4</v>
      </c>
      <c r="D34" s="62">
        <f t="shared" si="7"/>
        <v>8.6550000000000011</v>
      </c>
      <c r="E34" s="41">
        <f t="shared" si="0"/>
        <v>4.6550000000000011</v>
      </c>
      <c r="F34" s="75">
        <f t="shared" si="1"/>
        <v>21.669025000000012</v>
      </c>
      <c r="G34" s="63">
        <f t="shared" si="2"/>
        <v>4.6550000000000011</v>
      </c>
      <c r="H34" s="74">
        <f t="shared" si="3"/>
        <v>3.5238812285456311</v>
      </c>
      <c r="I34" s="75">
        <f t="shared" si="4"/>
        <v>-0.47611877145436887</v>
      </c>
      <c r="J34" s="75">
        <f t="shared" si="5"/>
        <v>0.22668908453121753</v>
      </c>
      <c r="K34" s="79">
        <f t="shared" si="6"/>
        <v>0.47611877145436887</v>
      </c>
      <c r="L34" s="58">
        <v>5</v>
      </c>
      <c r="M34" s="19">
        <v>3</v>
      </c>
      <c r="N34" s="19">
        <v>5</v>
      </c>
      <c r="O34" s="19">
        <v>4</v>
      </c>
      <c r="P34" s="19">
        <v>4</v>
      </c>
      <c r="Q34" s="19">
        <v>4</v>
      </c>
      <c r="R34" s="19">
        <v>2</v>
      </c>
      <c r="S34" s="19">
        <v>4</v>
      </c>
      <c r="T34" s="19">
        <v>5</v>
      </c>
      <c r="U34" s="19">
        <v>3</v>
      </c>
      <c r="V34" s="19">
        <v>4</v>
      </c>
      <c r="W34" s="19">
        <v>5</v>
      </c>
      <c r="X34" s="19">
        <v>2</v>
      </c>
      <c r="Y34" s="19">
        <v>3</v>
      </c>
      <c r="Z34" s="19">
        <v>4</v>
      </c>
      <c r="AA34" s="19">
        <v>3</v>
      </c>
      <c r="AB34" s="19">
        <v>4</v>
      </c>
      <c r="AC34" s="19">
        <v>4</v>
      </c>
    </row>
    <row r="35" spans="2:29">
      <c r="B35" s="40">
        <v>2355625</v>
      </c>
      <c r="C35" s="19">
        <v>3</v>
      </c>
      <c r="D35" s="62">
        <f t="shared" si="7"/>
        <v>10.027000000000001</v>
      </c>
      <c r="E35" s="41">
        <f t="shared" si="0"/>
        <v>7.027000000000001</v>
      </c>
      <c r="F35" s="75">
        <f t="shared" si="1"/>
        <v>49.378729000000014</v>
      </c>
      <c r="G35" s="63">
        <f t="shared" si="2"/>
        <v>7.027000000000001</v>
      </c>
      <c r="H35" s="74">
        <f t="shared" si="3"/>
        <v>3.4267109793201023</v>
      </c>
      <c r="I35" s="75">
        <f t="shared" si="4"/>
        <v>0.42671097932010227</v>
      </c>
      <c r="J35" s="75">
        <f t="shared" si="5"/>
        <v>0.18208225987232074</v>
      </c>
      <c r="K35" s="79">
        <f t="shared" si="6"/>
        <v>0.42671097932010227</v>
      </c>
      <c r="L35" s="58">
        <v>3</v>
      </c>
      <c r="M35" s="19">
        <v>5</v>
      </c>
      <c r="N35" s="19">
        <v>4</v>
      </c>
      <c r="O35" s="19">
        <v>5</v>
      </c>
      <c r="P35" s="19">
        <v>5</v>
      </c>
      <c r="Q35" s="19">
        <v>4</v>
      </c>
      <c r="R35" s="19">
        <v>4</v>
      </c>
      <c r="S35" s="19">
        <v>4</v>
      </c>
      <c r="T35" s="19">
        <v>4</v>
      </c>
      <c r="U35" s="19">
        <v>5</v>
      </c>
      <c r="V35" s="19">
        <v>4</v>
      </c>
      <c r="W35" s="19">
        <v>4</v>
      </c>
      <c r="X35" s="19">
        <v>2</v>
      </c>
      <c r="Y35" s="19">
        <v>5</v>
      </c>
      <c r="Z35" s="19">
        <v>4</v>
      </c>
      <c r="AA35" s="19">
        <v>3</v>
      </c>
      <c r="AB35" s="19">
        <v>3</v>
      </c>
      <c r="AC35" s="19">
        <v>4</v>
      </c>
    </row>
    <row r="36" spans="2:29">
      <c r="B36" s="40">
        <v>461110</v>
      </c>
      <c r="C36" s="19">
        <v>3</v>
      </c>
      <c r="D36" s="62">
        <f t="shared" si="7"/>
        <v>9.6086999999999989</v>
      </c>
      <c r="E36" s="41">
        <f t="shared" si="0"/>
        <v>6.6086999999999989</v>
      </c>
      <c r="F36" s="75">
        <f t="shared" si="1"/>
        <v>43.674915689999985</v>
      </c>
      <c r="G36" s="63">
        <f t="shared" si="2"/>
        <v>6.6086999999999989</v>
      </c>
      <c r="H36" s="74">
        <f t="shared" si="3"/>
        <v>3.5153377722043748</v>
      </c>
      <c r="I36" s="75">
        <f t="shared" si="4"/>
        <v>0.51533777220437482</v>
      </c>
      <c r="J36" s="75">
        <f t="shared" si="5"/>
        <v>0.2655730194605681</v>
      </c>
      <c r="K36" s="79">
        <f t="shared" si="6"/>
        <v>0.51533777220437482</v>
      </c>
      <c r="L36" s="58">
        <v>4</v>
      </c>
      <c r="M36" s="19">
        <v>5</v>
      </c>
      <c r="N36" s="19">
        <v>4</v>
      </c>
      <c r="O36" s="19">
        <v>5</v>
      </c>
      <c r="P36" s="19">
        <v>5</v>
      </c>
      <c r="Q36" s="19">
        <v>4</v>
      </c>
      <c r="R36" s="19">
        <v>1</v>
      </c>
      <c r="S36" s="19">
        <v>4</v>
      </c>
      <c r="T36" s="19">
        <v>5</v>
      </c>
      <c r="U36" s="19">
        <v>5</v>
      </c>
      <c r="V36" s="19">
        <v>4</v>
      </c>
      <c r="W36" s="19">
        <v>5</v>
      </c>
      <c r="X36" s="19">
        <v>2</v>
      </c>
      <c r="Y36" s="19">
        <v>3</v>
      </c>
      <c r="Z36" s="19">
        <v>4</v>
      </c>
      <c r="AA36" s="19">
        <v>4</v>
      </c>
      <c r="AB36" s="19">
        <v>4</v>
      </c>
      <c r="AC36" s="19">
        <v>5</v>
      </c>
    </row>
    <row r="37" spans="2:29">
      <c r="B37" s="40">
        <v>917571</v>
      </c>
      <c r="C37" s="19">
        <v>3</v>
      </c>
      <c r="D37" s="62">
        <f t="shared" si="7"/>
        <v>10.047000000000001</v>
      </c>
      <c r="E37" s="41">
        <f t="shared" si="0"/>
        <v>7.0470000000000006</v>
      </c>
      <c r="F37" s="75">
        <f t="shared" si="1"/>
        <v>49.660209000000009</v>
      </c>
      <c r="G37" s="63">
        <f t="shared" si="2"/>
        <v>7.0470000000000006</v>
      </c>
      <c r="H37" s="74">
        <f t="shared" si="3"/>
        <v>2.7287962327890671</v>
      </c>
      <c r="I37" s="75">
        <f t="shared" si="4"/>
        <v>-0.27120376721093287</v>
      </c>
      <c r="J37" s="75">
        <f t="shared" si="5"/>
        <v>7.3551483349401869E-2</v>
      </c>
      <c r="K37" s="79">
        <f t="shared" si="6"/>
        <v>0.27120376721093287</v>
      </c>
      <c r="L37" s="58">
        <v>4</v>
      </c>
      <c r="M37" s="19">
        <v>4</v>
      </c>
      <c r="N37" s="19">
        <v>5</v>
      </c>
      <c r="O37" s="19">
        <v>5</v>
      </c>
      <c r="P37" s="19">
        <v>5</v>
      </c>
      <c r="Q37" s="19">
        <v>2</v>
      </c>
      <c r="R37" s="19">
        <v>3</v>
      </c>
      <c r="S37" s="19">
        <v>4</v>
      </c>
      <c r="T37" s="19">
        <v>5</v>
      </c>
      <c r="U37" s="19">
        <v>4</v>
      </c>
      <c r="V37" s="19">
        <v>4</v>
      </c>
      <c r="W37" s="19">
        <v>5</v>
      </c>
      <c r="X37" s="19">
        <v>3</v>
      </c>
      <c r="Y37" s="19">
        <v>1</v>
      </c>
      <c r="Z37" s="19">
        <v>5</v>
      </c>
      <c r="AA37" s="19">
        <v>4</v>
      </c>
      <c r="AB37" s="19">
        <v>3</v>
      </c>
      <c r="AC37" s="19">
        <v>4</v>
      </c>
    </row>
    <row r="38" spans="2:29">
      <c r="B38" s="40">
        <v>1787323</v>
      </c>
      <c r="C38" s="19">
        <v>3</v>
      </c>
      <c r="D38" s="62">
        <f t="shared" si="7"/>
        <v>9.7887000000000004</v>
      </c>
      <c r="E38" s="41">
        <f t="shared" si="0"/>
        <v>6.7887000000000004</v>
      </c>
      <c r="F38" s="75">
        <f t="shared" si="1"/>
        <v>46.086447690000007</v>
      </c>
      <c r="G38" s="63">
        <f t="shared" si="2"/>
        <v>6.7887000000000004</v>
      </c>
      <c r="H38" s="74">
        <f t="shared" si="3"/>
        <v>2.6869717957924824</v>
      </c>
      <c r="I38" s="75">
        <f t="shared" si="4"/>
        <v>-0.31302820420751765</v>
      </c>
      <c r="J38" s="75">
        <f t="shared" si="5"/>
        <v>9.798665662938337E-2</v>
      </c>
      <c r="K38" s="79">
        <f t="shared" si="6"/>
        <v>0.31302820420751765</v>
      </c>
      <c r="L38" s="58">
        <v>4</v>
      </c>
      <c r="M38" s="19">
        <v>4</v>
      </c>
      <c r="N38" s="19">
        <v>5</v>
      </c>
      <c r="O38" s="19">
        <v>5</v>
      </c>
      <c r="P38" s="19">
        <v>4</v>
      </c>
      <c r="Q38" s="19">
        <v>5</v>
      </c>
      <c r="R38" s="19">
        <v>4</v>
      </c>
      <c r="S38" s="19">
        <v>5</v>
      </c>
      <c r="T38" s="19">
        <v>5</v>
      </c>
      <c r="U38" s="19">
        <v>5</v>
      </c>
      <c r="V38" s="19">
        <v>5</v>
      </c>
      <c r="W38" s="19">
        <v>5</v>
      </c>
      <c r="X38" s="19">
        <v>4</v>
      </c>
      <c r="Y38" s="19">
        <v>2</v>
      </c>
      <c r="Z38" s="19">
        <v>4</v>
      </c>
      <c r="AA38" s="19">
        <v>4</v>
      </c>
      <c r="AB38" s="19">
        <v>4</v>
      </c>
      <c r="AC38" s="19">
        <v>4</v>
      </c>
    </row>
    <row r="39" spans="2:29">
      <c r="B39" s="40">
        <v>1875533</v>
      </c>
      <c r="C39" s="19">
        <v>3</v>
      </c>
      <c r="D39" s="62">
        <f t="shared" si="7"/>
        <v>10.309899999999999</v>
      </c>
      <c r="E39" s="41">
        <f t="shared" si="0"/>
        <v>7.309899999999999</v>
      </c>
      <c r="F39" s="75">
        <f t="shared" si="1"/>
        <v>53.434638009999986</v>
      </c>
      <c r="G39" s="63">
        <f t="shared" si="2"/>
        <v>7.309899999999999</v>
      </c>
      <c r="H39" s="74">
        <f t="shared" si="3"/>
        <v>3.4787752879009846</v>
      </c>
      <c r="I39" s="75">
        <f t="shared" si="4"/>
        <v>0.47877528790098456</v>
      </c>
      <c r="J39" s="75">
        <f t="shared" si="5"/>
        <v>0.22922577630467064</v>
      </c>
      <c r="K39" s="79">
        <f t="shared" si="6"/>
        <v>0.47877528790098456</v>
      </c>
      <c r="L39" s="58">
        <v>5</v>
      </c>
      <c r="M39" s="19">
        <v>4</v>
      </c>
      <c r="N39" s="19">
        <v>5</v>
      </c>
      <c r="O39" s="19">
        <v>5</v>
      </c>
      <c r="P39" s="19">
        <v>5</v>
      </c>
      <c r="Q39" s="19">
        <v>4</v>
      </c>
      <c r="R39" s="19">
        <v>3</v>
      </c>
      <c r="S39" s="19">
        <v>5</v>
      </c>
      <c r="T39" s="19">
        <v>5</v>
      </c>
      <c r="U39" s="19">
        <v>4</v>
      </c>
      <c r="V39" s="19">
        <v>5</v>
      </c>
      <c r="W39" s="19">
        <v>5</v>
      </c>
      <c r="X39" s="19">
        <v>3</v>
      </c>
      <c r="Y39" s="19">
        <v>2</v>
      </c>
      <c r="Z39" s="19">
        <v>5</v>
      </c>
      <c r="AA39" s="19">
        <v>5</v>
      </c>
      <c r="AB39" s="19">
        <v>3</v>
      </c>
      <c r="AC39" s="19">
        <v>4</v>
      </c>
    </row>
    <row r="40" spans="2:29" ht="15.75" thickBot="1">
      <c r="B40" s="40">
        <v>2021377</v>
      </c>
      <c r="C40" s="19">
        <v>2</v>
      </c>
      <c r="D40" s="64">
        <f t="shared" si="7"/>
        <v>9.0097000000000005</v>
      </c>
      <c r="E40" s="65">
        <f t="shared" si="0"/>
        <v>7.0097000000000005</v>
      </c>
      <c r="F40" s="77">
        <f t="shared" si="1"/>
        <v>49.135894090000008</v>
      </c>
      <c r="G40" s="66">
        <f t="shared" si="2"/>
        <v>7.0097000000000005</v>
      </c>
      <c r="H40" s="76">
        <f t="shared" si="3"/>
        <v>1.8777427541385554</v>
      </c>
      <c r="I40" s="77">
        <f t="shared" si="4"/>
        <v>-0.1222572458614446</v>
      </c>
      <c r="J40" s="77">
        <f t="shared" si="5"/>
        <v>1.4946834165625712E-2</v>
      </c>
      <c r="K40" s="80">
        <f t="shared" si="6"/>
        <v>0.1222572458614446</v>
      </c>
      <c r="L40" s="58">
        <v>3</v>
      </c>
      <c r="M40" s="19">
        <v>3</v>
      </c>
      <c r="N40" s="19">
        <v>4</v>
      </c>
      <c r="O40" s="19">
        <v>4</v>
      </c>
      <c r="P40" s="19">
        <v>4</v>
      </c>
      <c r="Q40" s="19">
        <v>3</v>
      </c>
      <c r="R40" s="19">
        <v>4</v>
      </c>
      <c r="S40" s="19">
        <v>3</v>
      </c>
      <c r="T40" s="19">
        <v>4</v>
      </c>
      <c r="U40" s="19">
        <v>3</v>
      </c>
      <c r="V40" s="19">
        <v>4</v>
      </c>
      <c r="W40" s="19">
        <v>5</v>
      </c>
      <c r="X40" s="19">
        <v>2</v>
      </c>
      <c r="Y40" s="19">
        <v>2</v>
      </c>
      <c r="Z40" s="19">
        <v>3</v>
      </c>
      <c r="AA40" s="19">
        <v>5</v>
      </c>
      <c r="AB40" s="19">
        <v>2</v>
      </c>
      <c r="AC40" s="19">
        <v>4</v>
      </c>
    </row>
    <row r="41" spans="2:29">
      <c r="B41" s="51"/>
      <c r="C41" s="51"/>
      <c r="D41" s="51"/>
      <c r="E41" s="51"/>
      <c r="F41" s="41"/>
      <c r="G41" s="51"/>
      <c r="H41" s="51"/>
      <c r="I41" s="51"/>
      <c r="J41" s="51"/>
      <c r="K41" s="51"/>
      <c r="L41" s="51"/>
      <c r="M41" s="51"/>
      <c r="N41" s="51"/>
    </row>
  </sheetData>
  <mergeCells count="4">
    <mergeCell ref="B2:C2"/>
    <mergeCell ref="F2:G2"/>
    <mergeCell ref="B3:C3"/>
    <mergeCell ref="F3:G3"/>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ublished="0" enableFormatConditionsCalculation="0"/>
  <dimension ref="B1:R15"/>
  <sheetViews>
    <sheetView workbookViewId="0">
      <selection activeCell="A7" sqref="A7"/>
    </sheetView>
  </sheetViews>
  <sheetFormatPr defaultColWidth="8.85546875" defaultRowHeight="15"/>
  <cols>
    <col min="1" max="1" width="1.7109375" customWidth="1"/>
    <col min="2" max="2" width="10.28515625" style="1" customWidth="1"/>
    <col min="3" max="3" width="19.42578125" customWidth="1"/>
    <col min="4" max="4" width="32.140625" bestFit="1" customWidth="1"/>
    <col min="5" max="5" width="14.140625" customWidth="1"/>
    <col min="6" max="6" width="13.28515625" customWidth="1"/>
    <col min="7" max="7" width="11.42578125" customWidth="1"/>
    <col min="8" max="8" width="12.7109375" customWidth="1"/>
    <col min="9" max="9" width="14" customWidth="1"/>
    <col min="10" max="10" width="22.140625" bestFit="1" customWidth="1"/>
    <col min="11" max="11" width="20.28515625" bestFit="1" customWidth="1"/>
    <col min="12" max="12" width="17.42578125" bestFit="1" customWidth="1"/>
    <col min="13" max="13" width="15.7109375" bestFit="1" customWidth="1"/>
    <col min="14" max="14" width="18.85546875" customWidth="1"/>
    <col min="15" max="15" width="21.140625" customWidth="1"/>
    <col min="16" max="16" width="13.28515625" customWidth="1"/>
    <col min="17" max="17" width="20.85546875" bestFit="1" customWidth="1"/>
  </cols>
  <sheetData>
    <row r="1" spans="2:18">
      <c r="H1" s="6" t="s">
        <v>117</v>
      </c>
      <c r="M1" t="s">
        <v>35</v>
      </c>
      <c r="P1" t="s">
        <v>33</v>
      </c>
      <c r="Q1" t="s">
        <v>37</v>
      </c>
    </row>
    <row r="2" spans="2:18" s="2" customFormat="1" ht="45">
      <c r="B2" s="2" t="s">
        <v>134</v>
      </c>
      <c r="C2" s="2" t="s">
        <v>94</v>
      </c>
      <c r="D2" s="2" t="s">
        <v>135</v>
      </c>
      <c r="E2" s="2" t="s">
        <v>182</v>
      </c>
      <c r="F2" s="2" t="s">
        <v>183</v>
      </c>
      <c r="G2" s="2" t="s">
        <v>133</v>
      </c>
      <c r="H2" s="2" t="s">
        <v>184</v>
      </c>
      <c r="I2" s="2" t="s">
        <v>185</v>
      </c>
      <c r="J2" s="2" t="s">
        <v>112</v>
      </c>
      <c r="K2" s="2" t="s">
        <v>186</v>
      </c>
      <c r="L2" s="2" t="s">
        <v>187</v>
      </c>
      <c r="M2" s="2" t="s">
        <v>113</v>
      </c>
      <c r="N2" s="2" t="s">
        <v>188</v>
      </c>
      <c r="O2" s="2" t="s">
        <v>189</v>
      </c>
      <c r="P2" s="2" t="s">
        <v>34</v>
      </c>
      <c r="Q2" s="2" t="s">
        <v>36</v>
      </c>
      <c r="R2" s="2" t="s">
        <v>38</v>
      </c>
    </row>
    <row r="3" spans="2:18">
      <c r="I3" s="7"/>
      <c r="J3" s="4"/>
      <c r="K3" s="4"/>
      <c r="L3" s="4"/>
      <c r="M3" s="4"/>
      <c r="N3" s="7"/>
      <c r="O3" s="7"/>
    </row>
    <row r="4" spans="2:18">
      <c r="B4" s="1">
        <v>6196</v>
      </c>
      <c r="C4" t="s">
        <v>95</v>
      </c>
      <c r="D4" t="s">
        <v>103</v>
      </c>
      <c r="E4">
        <v>1984</v>
      </c>
      <c r="F4">
        <v>107</v>
      </c>
      <c r="G4">
        <v>4</v>
      </c>
      <c r="H4">
        <v>5</v>
      </c>
      <c r="I4" s="7">
        <v>6400000</v>
      </c>
      <c r="J4" s="3" t="s">
        <v>131</v>
      </c>
      <c r="K4" s="8" t="s">
        <v>190</v>
      </c>
      <c r="L4" s="3" t="s">
        <v>15</v>
      </c>
      <c r="M4" s="3" t="s">
        <v>132</v>
      </c>
      <c r="N4" s="7">
        <v>4020663</v>
      </c>
      <c r="O4" s="7">
        <v>78371200</v>
      </c>
    </row>
    <row r="5" spans="2:18">
      <c r="B5" s="1">
        <v>9051</v>
      </c>
      <c r="C5" t="s">
        <v>96</v>
      </c>
      <c r="D5" t="s">
        <v>104</v>
      </c>
      <c r="E5">
        <v>1980</v>
      </c>
      <c r="F5">
        <v>99</v>
      </c>
      <c r="G5">
        <v>3</v>
      </c>
      <c r="H5">
        <v>5</v>
      </c>
      <c r="I5" s="7">
        <v>6000000</v>
      </c>
      <c r="J5" s="3" t="s">
        <v>129</v>
      </c>
      <c r="K5" s="3" t="s">
        <v>16</v>
      </c>
      <c r="L5" s="3" t="s">
        <v>17</v>
      </c>
      <c r="M5" s="3" t="s">
        <v>130</v>
      </c>
      <c r="N5" s="7">
        <v>3142689</v>
      </c>
      <c r="O5" s="7">
        <v>39846344</v>
      </c>
    </row>
    <row r="6" spans="2:18">
      <c r="B6" s="1">
        <v>11283</v>
      </c>
      <c r="C6" t="s">
        <v>97</v>
      </c>
      <c r="D6" t="s">
        <v>106</v>
      </c>
      <c r="E6">
        <v>1994</v>
      </c>
      <c r="F6">
        <v>141</v>
      </c>
      <c r="G6">
        <v>3</v>
      </c>
      <c r="H6">
        <v>3</v>
      </c>
      <c r="I6" s="7">
        <v>55000000</v>
      </c>
      <c r="J6" s="3" t="s">
        <v>128</v>
      </c>
      <c r="K6" s="3" t="s">
        <v>18</v>
      </c>
      <c r="L6" s="3" t="s">
        <v>19</v>
      </c>
      <c r="M6" s="3" t="s">
        <v>127</v>
      </c>
      <c r="N6" s="7">
        <v>24450602</v>
      </c>
      <c r="O6" s="7">
        <v>677387716</v>
      </c>
    </row>
    <row r="7" spans="2:18">
      <c r="B7" s="1">
        <v>6445</v>
      </c>
      <c r="C7" t="s">
        <v>99</v>
      </c>
      <c r="D7" t="s">
        <v>105</v>
      </c>
      <c r="E7">
        <v>1962</v>
      </c>
      <c r="F7">
        <f>180+36</f>
        <v>216</v>
      </c>
      <c r="G7">
        <v>4</v>
      </c>
      <c r="H7">
        <v>2</v>
      </c>
      <c r="I7" s="7">
        <v>15000000</v>
      </c>
      <c r="J7" s="3" t="s">
        <v>115</v>
      </c>
      <c r="K7" s="3" t="s">
        <v>20</v>
      </c>
      <c r="L7" s="3" t="s">
        <v>21</v>
      </c>
      <c r="M7" s="3" t="s">
        <v>116</v>
      </c>
      <c r="N7" s="7">
        <v>20846</v>
      </c>
      <c r="O7" s="7">
        <v>44824144</v>
      </c>
    </row>
    <row r="8" spans="2:18">
      <c r="B8" s="1">
        <v>12074</v>
      </c>
      <c r="C8" t="s">
        <v>102</v>
      </c>
      <c r="D8" t="s">
        <v>126</v>
      </c>
      <c r="E8">
        <v>1994</v>
      </c>
      <c r="F8">
        <v>89</v>
      </c>
      <c r="G8">
        <v>2</v>
      </c>
      <c r="H8">
        <v>1</v>
      </c>
      <c r="I8" s="7">
        <v>45000000</v>
      </c>
      <c r="J8" s="3" t="s">
        <v>125</v>
      </c>
      <c r="K8" s="3" t="s">
        <v>22</v>
      </c>
      <c r="L8" s="8" t="s">
        <v>23</v>
      </c>
      <c r="M8" s="3" t="s">
        <v>124</v>
      </c>
      <c r="N8" s="7">
        <f>40888194+1586753</f>
        <v>42474947</v>
      </c>
      <c r="O8" s="9">
        <v>783841776</v>
      </c>
    </row>
    <row r="9" spans="2:18">
      <c r="B9" s="1">
        <v>16793</v>
      </c>
      <c r="C9" t="s">
        <v>98</v>
      </c>
      <c r="D9" t="s">
        <v>107</v>
      </c>
      <c r="E9">
        <v>1973</v>
      </c>
      <c r="F9">
        <v>122</v>
      </c>
      <c r="G9">
        <v>4</v>
      </c>
      <c r="H9">
        <v>5</v>
      </c>
      <c r="I9" s="7">
        <v>10497444</v>
      </c>
      <c r="J9" s="3" t="s">
        <v>123</v>
      </c>
      <c r="K9" s="3" t="s">
        <v>24</v>
      </c>
      <c r="L9" s="3" t="s">
        <v>25</v>
      </c>
      <c r="M9" s="3" t="s">
        <v>122</v>
      </c>
      <c r="N9" s="7">
        <v>8157666</v>
      </c>
      <c r="O9" s="7">
        <v>441071011</v>
      </c>
    </row>
    <row r="10" spans="2:18">
      <c r="B10" s="1">
        <v>15062</v>
      </c>
      <c r="C10" t="s">
        <v>108</v>
      </c>
      <c r="D10" t="s">
        <v>109</v>
      </c>
      <c r="E10">
        <v>1978</v>
      </c>
      <c r="F10">
        <v>110</v>
      </c>
      <c r="G10">
        <v>3</v>
      </c>
      <c r="H10">
        <v>2</v>
      </c>
      <c r="I10" s="7">
        <v>6000000</v>
      </c>
      <c r="J10" s="3" t="s">
        <v>120</v>
      </c>
      <c r="K10" s="3" t="s">
        <v>26</v>
      </c>
      <c r="L10" s="3" t="s">
        <v>27</v>
      </c>
      <c r="M10" s="3" t="s">
        <v>121</v>
      </c>
      <c r="N10" s="7">
        <v>8941717</v>
      </c>
      <c r="O10" s="7">
        <v>188389888</v>
      </c>
    </row>
    <row r="11" spans="2:18">
      <c r="B11" s="1">
        <v>16265</v>
      </c>
      <c r="C11" t="s">
        <v>100</v>
      </c>
      <c r="D11" t="s">
        <v>111</v>
      </c>
      <c r="E11">
        <v>1977</v>
      </c>
      <c r="F11">
        <v>121</v>
      </c>
      <c r="G11">
        <v>2</v>
      </c>
      <c r="H11">
        <v>2</v>
      </c>
      <c r="I11" s="7">
        <v>11000000</v>
      </c>
      <c r="J11" s="3" t="s">
        <v>119</v>
      </c>
      <c r="K11" s="3" t="s">
        <v>28</v>
      </c>
      <c r="L11" s="3" t="s">
        <v>29</v>
      </c>
      <c r="M11" s="3" t="s">
        <v>118</v>
      </c>
      <c r="N11" s="7">
        <f>6806951+1554475</f>
        <v>8361426</v>
      </c>
      <c r="O11" s="7">
        <v>460998007</v>
      </c>
    </row>
    <row r="12" spans="2:18">
      <c r="B12" s="1">
        <v>9208</v>
      </c>
      <c r="C12" t="s">
        <v>101</v>
      </c>
      <c r="D12" t="s">
        <v>110</v>
      </c>
      <c r="E12">
        <v>1985</v>
      </c>
      <c r="F12">
        <f>60+53</f>
        <v>113</v>
      </c>
      <c r="G12">
        <v>2</v>
      </c>
      <c r="H12">
        <v>5</v>
      </c>
      <c r="I12" s="7">
        <v>6900000</v>
      </c>
      <c r="J12" s="3" t="s">
        <v>114</v>
      </c>
      <c r="K12" s="3" t="s">
        <v>30</v>
      </c>
      <c r="L12" s="3" t="s">
        <v>31</v>
      </c>
      <c r="M12" s="3" t="s">
        <v>114</v>
      </c>
      <c r="N12" s="7">
        <v>9119111</v>
      </c>
      <c r="O12" s="7">
        <v>41410568</v>
      </c>
    </row>
    <row r="13" spans="2:18">
      <c r="J13" s="5" t="s">
        <v>138</v>
      </c>
    </row>
    <row r="15" spans="2:18">
      <c r="B15" s="10" t="s">
        <v>32</v>
      </c>
    </row>
  </sheetData>
  <phoneticPr fontId="11" type="noConversion"/>
  <pageMargins left="0.7" right="0.7" top="0.75" bottom="0.75" header="0.3" footer="0.3"/>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sheetPr published="0" enableFormatConditionsCalculation="0"/>
  <dimension ref="A1:AI105"/>
  <sheetViews>
    <sheetView topLeftCell="N1" zoomScale="80" zoomScaleNormal="80" zoomScalePageLayoutView="80" workbookViewId="0">
      <pane ySplit="1" topLeftCell="A2" activePane="bottomLeft" state="frozen"/>
      <selection pane="bottomLeft" activeCell="T2" sqref="T2:T31"/>
    </sheetView>
  </sheetViews>
  <sheetFormatPr defaultColWidth="8.85546875" defaultRowHeight="12.75"/>
  <cols>
    <col min="1" max="1" width="8.7109375" style="20" bestFit="1" customWidth="1"/>
    <col min="2" max="2" width="21.42578125" style="20" bestFit="1" customWidth="1"/>
    <col min="3" max="3" width="17" style="20" bestFit="1" customWidth="1"/>
    <col min="4" max="4" width="22.85546875" style="20" bestFit="1" customWidth="1"/>
    <col min="5" max="5" width="17.42578125" style="20" bestFit="1" customWidth="1"/>
    <col min="6" max="6" width="17.140625" style="20" bestFit="1" customWidth="1"/>
    <col min="7" max="7" width="11.28515625" style="20" bestFit="1" customWidth="1"/>
    <col min="8" max="9" width="13.7109375" style="20" bestFit="1" customWidth="1"/>
    <col min="10" max="10" width="17.42578125" style="20" bestFit="1" customWidth="1"/>
    <col min="11" max="11" width="16.42578125" style="20" bestFit="1" customWidth="1"/>
    <col min="12" max="12" width="19.28515625" style="20" bestFit="1" customWidth="1"/>
    <col min="13" max="13" width="13.42578125" style="20" bestFit="1" customWidth="1"/>
    <col min="14" max="14" width="14.42578125" style="20" bestFit="1" customWidth="1"/>
    <col min="15" max="15" width="16.42578125" style="20" bestFit="1" customWidth="1"/>
    <col min="16" max="16" width="14.42578125" style="20" bestFit="1" customWidth="1"/>
    <col min="17" max="17" width="15.28515625" style="20" bestFit="1" customWidth="1"/>
    <col min="18" max="18" width="17.140625" style="20" bestFit="1" customWidth="1"/>
    <col min="19" max="19" width="17.42578125" style="20" bestFit="1" customWidth="1"/>
    <col min="20" max="20" width="16.42578125" style="20" bestFit="1" customWidth="1"/>
    <col min="21" max="21" width="17.42578125" style="20" bestFit="1" customWidth="1"/>
    <col min="22" max="22" width="17" style="20" bestFit="1" customWidth="1"/>
    <col min="23" max="23" width="13.42578125" style="20" bestFit="1" customWidth="1"/>
    <col min="24" max="24" width="14" style="20" customWidth="1"/>
    <col min="25" max="25" width="17.28515625" style="20" bestFit="1" customWidth="1"/>
    <col min="26" max="26" width="14.28515625" style="20" bestFit="1" customWidth="1"/>
    <col min="27" max="27" width="14.85546875" style="20" bestFit="1" customWidth="1"/>
    <col min="28" max="28" width="12.42578125" style="20" bestFit="1" customWidth="1"/>
    <col min="29" max="29" width="12.28515625" style="20" bestFit="1" customWidth="1"/>
    <col min="30" max="30" width="14.42578125" style="20" bestFit="1" customWidth="1"/>
    <col min="31" max="31" width="16.7109375" style="20" bestFit="1" customWidth="1"/>
    <col min="32" max="32" width="12.28515625" style="20" bestFit="1" customWidth="1"/>
    <col min="33" max="33" width="12.28515625" style="44" bestFit="1" customWidth="1"/>
    <col min="34" max="35" width="12.28515625" style="20" bestFit="1" customWidth="1"/>
    <col min="36" max="16384" width="8.85546875" style="20"/>
  </cols>
  <sheetData>
    <row r="1" spans="1:35" s="18" customFormat="1" ht="45">
      <c r="A1" s="17" t="s">
        <v>59</v>
      </c>
      <c r="B1" s="17" t="s">
        <v>62</v>
      </c>
      <c r="C1" s="17" t="s">
        <v>63</v>
      </c>
      <c r="D1" s="17" t="s">
        <v>64</v>
      </c>
      <c r="E1" s="17" t="s">
        <v>61</v>
      </c>
      <c r="F1" s="17" t="s">
        <v>60</v>
      </c>
      <c r="G1" s="17" t="s">
        <v>68</v>
      </c>
      <c r="H1" s="17" t="s">
        <v>79</v>
      </c>
      <c r="I1" s="17" t="s">
        <v>69</v>
      </c>
      <c r="J1" s="17" t="s">
        <v>70</v>
      </c>
      <c r="K1" s="17" t="s">
        <v>75</v>
      </c>
      <c r="L1" s="17" t="s">
        <v>65</v>
      </c>
      <c r="M1" s="17" t="s">
        <v>66</v>
      </c>
      <c r="N1" s="17" t="s">
        <v>67</v>
      </c>
      <c r="O1" s="17" t="s">
        <v>76</v>
      </c>
      <c r="P1" s="17" t="s">
        <v>77</v>
      </c>
      <c r="Q1" s="17" t="s">
        <v>78</v>
      </c>
      <c r="R1" s="17" t="s">
        <v>82</v>
      </c>
      <c r="S1" s="17" t="s">
        <v>89</v>
      </c>
      <c r="T1" s="17" t="s">
        <v>71</v>
      </c>
      <c r="U1" s="17" t="s">
        <v>72</v>
      </c>
      <c r="V1" s="17" t="s">
        <v>73</v>
      </c>
      <c r="W1" s="17" t="s">
        <v>74</v>
      </c>
      <c r="X1" s="17" t="s">
        <v>80</v>
      </c>
      <c r="Y1" s="17" t="s">
        <v>81</v>
      </c>
      <c r="Z1" s="17" t="s">
        <v>83</v>
      </c>
      <c r="AA1" s="17" t="s">
        <v>84</v>
      </c>
      <c r="AB1" s="17" t="s">
        <v>85</v>
      </c>
      <c r="AC1" s="17" t="s">
        <v>86</v>
      </c>
      <c r="AD1" s="17" t="s">
        <v>87</v>
      </c>
      <c r="AE1" s="17" t="s">
        <v>88</v>
      </c>
      <c r="AF1" s="17" t="s">
        <v>90</v>
      </c>
      <c r="AG1" s="43" t="s">
        <v>198</v>
      </c>
      <c r="AH1" s="17" t="s">
        <v>196</v>
      </c>
      <c r="AI1" s="17" t="s">
        <v>197</v>
      </c>
    </row>
    <row r="2" spans="1:35" ht="15">
      <c r="A2" s="19">
        <v>1466323</v>
      </c>
      <c r="B2" s="19">
        <v>4</v>
      </c>
      <c r="C2" s="19">
        <v>4</v>
      </c>
      <c r="D2" s="19">
        <v>5</v>
      </c>
      <c r="E2" s="19">
        <v>4</v>
      </c>
      <c r="F2" s="19">
        <v>5</v>
      </c>
      <c r="G2" s="19">
        <v>4</v>
      </c>
      <c r="H2" s="19">
        <v>3</v>
      </c>
      <c r="I2" s="19">
        <v>4</v>
      </c>
      <c r="J2" s="19">
        <v>3</v>
      </c>
      <c r="K2" s="19">
        <v>2</v>
      </c>
      <c r="L2" s="19">
        <v>4</v>
      </c>
      <c r="M2" s="19">
        <v>5</v>
      </c>
      <c r="N2" s="19">
        <v>5</v>
      </c>
      <c r="O2" s="19">
        <v>2</v>
      </c>
      <c r="P2" s="19">
        <v>4</v>
      </c>
      <c r="Q2" s="19">
        <v>3</v>
      </c>
      <c r="R2" s="19">
        <v>3</v>
      </c>
      <c r="S2" s="19">
        <v>4</v>
      </c>
      <c r="T2" s="19">
        <v>4</v>
      </c>
      <c r="U2" s="19">
        <v>3</v>
      </c>
      <c r="V2" s="19">
        <v>4</v>
      </c>
      <c r="W2" s="19">
        <v>4</v>
      </c>
      <c r="X2" s="19">
        <v>3</v>
      </c>
      <c r="Y2" s="19">
        <v>4</v>
      </c>
      <c r="Z2" s="19">
        <v>3</v>
      </c>
      <c r="AA2" s="19">
        <v>4</v>
      </c>
      <c r="AB2" s="19">
        <v>5</v>
      </c>
      <c r="AC2" s="19">
        <v>5</v>
      </c>
      <c r="AD2" s="19">
        <v>4</v>
      </c>
      <c r="AE2" s="19">
        <v>4</v>
      </c>
      <c r="AF2" s="19">
        <v>4</v>
      </c>
      <c r="AG2" s="42">
        <f t="shared" ref="AG2:AG33" ca="1" si="0">RAND()</f>
        <v>0.62397792680521202</v>
      </c>
      <c r="AH2" s="42">
        <f t="shared" ref="AH2:AH33" si="1">STDEV(F2:AF2)</f>
        <v>0.84731854573632381</v>
      </c>
      <c r="AI2" s="42">
        <f t="shared" ref="AI2:AI33" si="2">STDEV(B2, C2,D2,E2,F2,G2,H2,I2,J2)</f>
        <v>0.70710678118654757</v>
      </c>
    </row>
    <row r="3" spans="1:35" ht="15">
      <c r="A3" s="19">
        <v>1691090</v>
      </c>
      <c r="B3" s="19">
        <v>4</v>
      </c>
      <c r="C3" s="19">
        <v>5</v>
      </c>
      <c r="D3" s="19">
        <v>5</v>
      </c>
      <c r="E3" s="19">
        <v>5</v>
      </c>
      <c r="F3" s="19">
        <v>5</v>
      </c>
      <c r="G3" s="19">
        <v>3</v>
      </c>
      <c r="H3" s="19">
        <v>3</v>
      </c>
      <c r="I3" s="19">
        <v>4</v>
      </c>
      <c r="J3" s="19">
        <v>5</v>
      </c>
      <c r="K3" s="19">
        <v>5</v>
      </c>
      <c r="L3" s="19">
        <v>5</v>
      </c>
      <c r="M3" s="19">
        <v>5</v>
      </c>
      <c r="N3" s="19">
        <v>1</v>
      </c>
      <c r="O3" s="19">
        <v>4</v>
      </c>
      <c r="P3" s="19">
        <v>4</v>
      </c>
      <c r="Q3" s="19">
        <v>3</v>
      </c>
      <c r="R3" s="19">
        <v>3</v>
      </c>
      <c r="S3" s="19">
        <v>3</v>
      </c>
      <c r="T3" s="19">
        <v>4</v>
      </c>
      <c r="U3" s="19">
        <v>3</v>
      </c>
      <c r="V3" s="19">
        <v>2</v>
      </c>
      <c r="W3" s="19">
        <v>3</v>
      </c>
      <c r="X3" s="19">
        <v>5</v>
      </c>
      <c r="Y3" s="19">
        <v>3</v>
      </c>
      <c r="Z3" s="19">
        <v>3</v>
      </c>
      <c r="AA3" s="19">
        <v>3</v>
      </c>
      <c r="AB3" s="19">
        <v>4</v>
      </c>
      <c r="AC3" s="19">
        <v>4</v>
      </c>
      <c r="AD3" s="19">
        <v>5</v>
      </c>
      <c r="AE3" s="19">
        <v>3</v>
      </c>
      <c r="AF3" s="19">
        <v>3</v>
      </c>
      <c r="AG3" s="42">
        <f t="shared" ca="1" si="0"/>
        <v>0.68699709511079132</v>
      </c>
      <c r="AH3" s="42">
        <f t="shared" si="1"/>
        <v>1.0432253296000289</v>
      </c>
      <c r="AI3" s="42">
        <f t="shared" si="2"/>
        <v>0.8660254037844386</v>
      </c>
    </row>
    <row r="4" spans="1:35" ht="15">
      <c r="A4" s="19">
        <v>1558286</v>
      </c>
      <c r="B4" s="19">
        <v>4</v>
      </c>
      <c r="C4" s="19">
        <v>2</v>
      </c>
      <c r="D4" s="19">
        <v>2</v>
      </c>
      <c r="E4" s="19">
        <v>5</v>
      </c>
      <c r="F4" s="19">
        <v>4</v>
      </c>
      <c r="G4" s="19">
        <v>3</v>
      </c>
      <c r="H4" s="19">
        <v>2</v>
      </c>
      <c r="I4" s="19">
        <v>5</v>
      </c>
      <c r="J4" s="19">
        <v>5</v>
      </c>
      <c r="K4" s="19">
        <v>2</v>
      </c>
      <c r="L4" s="19">
        <v>5</v>
      </c>
      <c r="M4" s="19">
        <v>5</v>
      </c>
      <c r="N4" s="19">
        <v>2</v>
      </c>
      <c r="O4" s="19">
        <v>1</v>
      </c>
      <c r="P4" s="19">
        <v>2</v>
      </c>
      <c r="Q4" s="19">
        <v>3</v>
      </c>
      <c r="R4" s="19">
        <v>4</v>
      </c>
      <c r="S4" s="19">
        <v>4</v>
      </c>
      <c r="T4" s="19">
        <v>4</v>
      </c>
      <c r="U4" s="19">
        <v>2</v>
      </c>
      <c r="V4" s="19">
        <v>3</v>
      </c>
      <c r="W4" s="19">
        <v>4</v>
      </c>
      <c r="X4" s="19">
        <v>5</v>
      </c>
      <c r="Y4" s="19">
        <v>2</v>
      </c>
      <c r="Z4" s="19">
        <v>5</v>
      </c>
      <c r="AA4" s="19">
        <v>3</v>
      </c>
      <c r="AB4" s="19">
        <v>4</v>
      </c>
      <c r="AC4" s="19">
        <v>5</v>
      </c>
      <c r="AD4" s="19">
        <v>3</v>
      </c>
      <c r="AE4" s="19">
        <v>4</v>
      </c>
      <c r="AF4" s="19">
        <v>3</v>
      </c>
      <c r="AG4" s="42">
        <f t="shared" ca="1" si="0"/>
        <v>0.23783275694149975</v>
      </c>
      <c r="AH4" s="42">
        <f t="shared" si="1"/>
        <v>1.2206672314879641</v>
      </c>
      <c r="AI4" s="42">
        <f t="shared" si="2"/>
        <v>1.3333333333333337</v>
      </c>
    </row>
    <row r="5" spans="1:35" ht="15">
      <c r="A5" s="19">
        <v>478932</v>
      </c>
      <c r="B5" s="19">
        <v>4</v>
      </c>
      <c r="C5" s="19">
        <v>3</v>
      </c>
      <c r="D5" s="19">
        <v>5</v>
      </c>
      <c r="E5" s="19">
        <v>3</v>
      </c>
      <c r="F5" s="19">
        <v>5</v>
      </c>
      <c r="G5" s="19">
        <v>4</v>
      </c>
      <c r="H5" s="19">
        <v>4</v>
      </c>
      <c r="I5" s="19">
        <v>4</v>
      </c>
      <c r="J5" s="19">
        <v>3</v>
      </c>
      <c r="K5" s="19">
        <v>3</v>
      </c>
      <c r="L5" s="19">
        <v>4</v>
      </c>
      <c r="M5" s="19">
        <v>5</v>
      </c>
      <c r="N5" s="19">
        <v>3</v>
      </c>
      <c r="O5" s="19">
        <v>3</v>
      </c>
      <c r="P5" s="19">
        <v>5</v>
      </c>
      <c r="Q5" s="19">
        <v>4</v>
      </c>
      <c r="R5" s="19">
        <v>3</v>
      </c>
      <c r="S5" s="19">
        <v>3</v>
      </c>
      <c r="T5" s="19">
        <v>4</v>
      </c>
      <c r="U5" s="19">
        <v>4</v>
      </c>
      <c r="V5" s="19">
        <v>2</v>
      </c>
      <c r="W5" s="19">
        <v>4</v>
      </c>
      <c r="X5" s="19">
        <v>4</v>
      </c>
      <c r="Y5" s="19">
        <v>3</v>
      </c>
      <c r="Z5" s="19">
        <v>4</v>
      </c>
      <c r="AA5" s="19">
        <v>3</v>
      </c>
      <c r="AB5" s="19">
        <v>5</v>
      </c>
      <c r="AC5" s="19">
        <v>4</v>
      </c>
      <c r="AD5" s="19">
        <v>4</v>
      </c>
      <c r="AE5" s="19">
        <v>4</v>
      </c>
      <c r="AF5" s="19">
        <v>4</v>
      </c>
      <c r="AG5" s="42">
        <f t="shared" ca="1" si="0"/>
        <v>0.68152581740093776</v>
      </c>
      <c r="AH5" s="42">
        <f t="shared" si="1"/>
        <v>0.75106761619881124</v>
      </c>
      <c r="AI5" s="42">
        <f t="shared" si="2"/>
        <v>0.78173595997057133</v>
      </c>
    </row>
    <row r="6" spans="1:35" ht="15">
      <c r="A6" s="19">
        <v>1114324</v>
      </c>
      <c r="B6" s="19">
        <v>4</v>
      </c>
      <c r="C6" s="19">
        <v>3</v>
      </c>
      <c r="D6" s="19">
        <v>4</v>
      </c>
      <c r="E6" s="19">
        <v>3</v>
      </c>
      <c r="F6" s="19">
        <v>4</v>
      </c>
      <c r="G6" s="19">
        <v>4</v>
      </c>
      <c r="H6" s="19">
        <v>3</v>
      </c>
      <c r="I6" s="19">
        <v>4</v>
      </c>
      <c r="J6" s="19">
        <v>3</v>
      </c>
      <c r="K6" s="19">
        <v>3</v>
      </c>
      <c r="L6" s="19">
        <v>3</v>
      </c>
      <c r="M6" s="19">
        <v>3</v>
      </c>
      <c r="N6" s="19">
        <v>2</v>
      </c>
      <c r="O6" s="19">
        <v>4</v>
      </c>
      <c r="P6" s="19">
        <v>4</v>
      </c>
      <c r="Q6" s="19">
        <v>5</v>
      </c>
      <c r="R6" s="19">
        <v>3</v>
      </c>
      <c r="S6" s="19">
        <v>4</v>
      </c>
      <c r="T6" s="19">
        <v>5</v>
      </c>
      <c r="U6" s="19">
        <v>2</v>
      </c>
      <c r="V6" s="19">
        <v>3</v>
      </c>
      <c r="W6" s="19">
        <v>3</v>
      </c>
      <c r="X6" s="19">
        <v>4</v>
      </c>
      <c r="Y6" s="19">
        <v>3</v>
      </c>
      <c r="Z6" s="19">
        <v>3</v>
      </c>
      <c r="AA6" s="19">
        <v>4</v>
      </c>
      <c r="AB6" s="19">
        <v>4</v>
      </c>
      <c r="AC6" s="19">
        <v>3</v>
      </c>
      <c r="AD6" s="19">
        <v>3</v>
      </c>
      <c r="AE6" s="19">
        <v>4</v>
      </c>
      <c r="AF6" s="19">
        <v>3</v>
      </c>
      <c r="AG6" s="42">
        <f t="shared" ca="1" si="0"/>
        <v>0.96483087123842148</v>
      </c>
      <c r="AH6" s="42">
        <f t="shared" si="1"/>
        <v>0.75106761619881124</v>
      </c>
      <c r="AI6" s="42">
        <f t="shared" si="2"/>
        <v>0.52704627669473059</v>
      </c>
    </row>
    <row r="7" spans="1:35" ht="15">
      <c r="A7" s="19">
        <v>1582151</v>
      </c>
      <c r="B7" s="19">
        <v>3</v>
      </c>
      <c r="C7" s="19">
        <v>3</v>
      </c>
      <c r="D7" s="19">
        <v>5</v>
      </c>
      <c r="E7" s="19">
        <v>5</v>
      </c>
      <c r="F7" s="19">
        <v>4</v>
      </c>
      <c r="G7" s="19">
        <v>4</v>
      </c>
      <c r="H7" s="19">
        <v>3</v>
      </c>
      <c r="I7" s="19">
        <v>3</v>
      </c>
      <c r="J7" s="19">
        <v>4</v>
      </c>
      <c r="K7" s="19">
        <v>2</v>
      </c>
      <c r="L7" s="19">
        <v>5</v>
      </c>
      <c r="M7" s="19">
        <v>4</v>
      </c>
      <c r="N7" s="19">
        <v>4</v>
      </c>
      <c r="O7" s="19">
        <v>1</v>
      </c>
      <c r="P7" s="19">
        <v>5</v>
      </c>
      <c r="Q7" s="19">
        <v>4</v>
      </c>
      <c r="R7" s="19">
        <v>1</v>
      </c>
      <c r="S7" s="19">
        <v>5</v>
      </c>
      <c r="T7" s="19">
        <v>4</v>
      </c>
      <c r="U7" s="19">
        <v>1</v>
      </c>
      <c r="V7" s="19">
        <v>3</v>
      </c>
      <c r="W7" s="19">
        <v>3</v>
      </c>
      <c r="X7" s="19">
        <v>4</v>
      </c>
      <c r="Y7" s="19">
        <v>2</v>
      </c>
      <c r="Z7" s="19">
        <v>2</v>
      </c>
      <c r="AA7" s="19">
        <v>3</v>
      </c>
      <c r="AB7" s="19">
        <v>4</v>
      </c>
      <c r="AC7" s="19">
        <v>2</v>
      </c>
      <c r="AD7" s="19">
        <v>5</v>
      </c>
      <c r="AE7" s="19">
        <v>1</v>
      </c>
      <c r="AF7" s="19">
        <v>4</v>
      </c>
      <c r="AG7" s="42">
        <f t="shared" ca="1" si="0"/>
        <v>0.16517975691487941</v>
      </c>
      <c r="AH7" s="42">
        <f t="shared" si="1"/>
        <v>1.3107054276032883</v>
      </c>
      <c r="AI7" s="42">
        <f t="shared" si="2"/>
        <v>0.83333333333333237</v>
      </c>
    </row>
    <row r="8" spans="1:35" ht="15">
      <c r="A8" s="19">
        <v>2238060</v>
      </c>
      <c r="B8" s="19">
        <v>5</v>
      </c>
      <c r="C8" s="19">
        <v>5</v>
      </c>
      <c r="D8" s="19">
        <v>5</v>
      </c>
      <c r="E8" s="19">
        <v>5</v>
      </c>
      <c r="F8" s="19">
        <v>5</v>
      </c>
      <c r="G8" s="19">
        <v>4</v>
      </c>
      <c r="H8" s="19">
        <v>5</v>
      </c>
      <c r="I8" s="19">
        <v>5</v>
      </c>
      <c r="J8" s="19">
        <v>5</v>
      </c>
      <c r="K8" s="19">
        <v>1</v>
      </c>
      <c r="L8" s="19">
        <v>5</v>
      </c>
      <c r="M8" s="19">
        <v>5</v>
      </c>
      <c r="N8" s="19">
        <v>5</v>
      </c>
      <c r="O8" s="19">
        <v>5</v>
      </c>
      <c r="P8" s="19">
        <v>5</v>
      </c>
      <c r="Q8" s="19">
        <v>5</v>
      </c>
      <c r="R8" s="19">
        <v>5</v>
      </c>
      <c r="S8" s="19">
        <v>5</v>
      </c>
      <c r="T8" s="19">
        <v>4</v>
      </c>
      <c r="U8" s="19">
        <v>5</v>
      </c>
      <c r="V8" s="19">
        <v>5</v>
      </c>
      <c r="W8" s="19">
        <v>5</v>
      </c>
      <c r="X8" s="19">
        <v>4</v>
      </c>
      <c r="Y8" s="19">
        <v>5</v>
      </c>
      <c r="Z8" s="19">
        <v>2</v>
      </c>
      <c r="AA8" s="19">
        <v>4</v>
      </c>
      <c r="AB8" s="19">
        <v>5</v>
      </c>
      <c r="AC8" s="19">
        <v>4</v>
      </c>
      <c r="AD8" s="19">
        <v>5</v>
      </c>
      <c r="AE8" s="19">
        <v>5</v>
      </c>
      <c r="AF8" s="19">
        <v>5</v>
      </c>
      <c r="AG8" s="42">
        <f t="shared" ca="1" si="0"/>
        <v>0.60727359442100592</v>
      </c>
      <c r="AH8" s="42">
        <f t="shared" si="1"/>
        <v>0.97402153401141356</v>
      </c>
      <c r="AI8" s="42">
        <f t="shared" si="2"/>
        <v>0.33333333333333276</v>
      </c>
    </row>
    <row r="9" spans="1:35" ht="15">
      <c r="A9" s="19">
        <v>774602</v>
      </c>
      <c r="B9" s="19">
        <v>5</v>
      </c>
      <c r="C9" s="19">
        <v>5</v>
      </c>
      <c r="D9" s="19">
        <v>5</v>
      </c>
      <c r="E9" s="19">
        <v>5</v>
      </c>
      <c r="F9" s="19">
        <v>5</v>
      </c>
      <c r="G9" s="19">
        <v>4</v>
      </c>
      <c r="H9" s="19">
        <v>3</v>
      </c>
      <c r="I9" s="19">
        <v>5</v>
      </c>
      <c r="J9" s="19">
        <v>4</v>
      </c>
      <c r="K9" s="19">
        <v>5</v>
      </c>
      <c r="L9" s="19">
        <v>5</v>
      </c>
      <c r="M9" s="19">
        <v>4</v>
      </c>
      <c r="N9" s="19">
        <v>3</v>
      </c>
      <c r="O9" s="19">
        <v>4</v>
      </c>
      <c r="P9" s="19">
        <v>5</v>
      </c>
      <c r="Q9" s="19">
        <v>3</v>
      </c>
      <c r="R9" s="19">
        <v>4</v>
      </c>
      <c r="S9" s="19">
        <v>4</v>
      </c>
      <c r="T9" s="19">
        <v>5</v>
      </c>
      <c r="U9" s="19">
        <v>5</v>
      </c>
      <c r="V9" s="19">
        <v>4</v>
      </c>
      <c r="W9" s="19">
        <v>4</v>
      </c>
      <c r="X9" s="19">
        <v>5</v>
      </c>
      <c r="Y9" s="19">
        <v>5</v>
      </c>
      <c r="Z9" s="19">
        <v>5</v>
      </c>
      <c r="AA9" s="19">
        <v>4</v>
      </c>
      <c r="AB9" s="19">
        <v>5</v>
      </c>
      <c r="AC9" s="19">
        <v>4</v>
      </c>
      <c r="AD9" s="19">
        <v>5</v>
      </c>
      <c r="AE9" s="19">
        <v>5</v>
      </c>
      <c r="AF9" s="19">
        <v>4</v>
      </c>
      <c r="AG9" s="42">
        <f t="shared" ca="1" si="0"/>
        <v>0.10761707718335867</v>
      </c>
      <c r="AH9" s="42">
        <f t="shared" si="1"/>
        <v>0.68770231418432293</v>
      </c>
      <c r="AI9" s="42">
        <f t="shared" si="2"/>
        <v>0.72648315725677948</v>
      </c>
    </row>
    <row r="10" spans="1:35" ht="15">
      <c r="A10" s="19">
        <v>2320222</v>
      </c>
      <c r="B10" s="19">
        <v>4</v>
      </c>
      <c r="C10" s="19">
        <v>3</v>
      </c>
      <c r="D10" s="19">
        <v>5</v>
      </c>
      <c r="E10" s="19">
        <v>5</v>
      </c>
      <c r="F10" s="19">
        <v>5</v>
      </c>
      <c r="G10" s="19">
        <v>4</v>
      </c>
      <c r="H10" s="19">
        <v>5</v>
      </c>
      <c r="I10" s="19">
        <v>5</v>
      </c>
      <c r="J10" s="19">
        <v>5</v>
      </c>
      <c r="K10" s="19">
        <v>4</v>
      </c>
      <c r="L10" s="19">
        <v>5</v>
      </c>
      <c r="M10" s="19">
        <v>5</v>
      </c>
      <c r="N10" s="19">
        <v>4</v>
      </c>
      <c r="O10" s="19">
        <v>2</v>
      </c>
      <c r="P10" s="19">
        <v>5</v>
      </c>
      <c r="Q10" s="19">
        <v>3</v>
      </c>
      <c r="R10" s="19">
        <v>1</v>
      </c>
      <c r="S10" s="19">
        <v>4</v>
      </c>
      <c r="T10" s="19">
        <v>5</v>
      </c>
      <c r="U10" s="19">
        <v>2</v>
      </c>
      <c r="V10" s="19">
        <v>5</v>
      </c>
      <c r="W10" s="19">
        <v>5</v>
      </c>
      <c r="X10" s="19">
        <v>5</v>
      </c>
      <c r="Y10" s="19">
        <v>5</v>
      </c>
      <c r="Z10" s="19">
        <v>5</v>
      </c>
      <c r="AA10" s="19">
        <v>4</v>
      </c>
      <c r="AB10" s="19">
        <v>5</v>
      </c>
      <c r="AC10" s="19">
        <v>3</v>
      </c>
      <c r="AD10" s="19">
        <v>5</v>
      </c>
      <c r="AE10" s="19">
        <v>5</v>
      </c>
      <c r="AF10" s="19">
        <v>5</v>
      </c>
      <c r="AG10" s="42">
        <f t="shared" ca="1" si="0"/>
        <v>0.96134009817122412</v>
      </c>
      <c r="AH10" s="42">
        <f t="shared" si="1"/>
        <v>1.137298242963249</v>
      </c>
      <c r="AI10" s="42">
        <f t="shared" si="2"/>
        <v>0.72648315725677948</v>
      </c>
    </row>
    <row r="11" spans="1:35" ht="15">
      <c r="A11" s="19">
        <v>2283770</v>
      </c>
      <c r="B11" s="19">
        <v>5</v>
      </c>
      <c r="C11" s="19">
        <v>5</v>
      </c>
      <c r="D11" s="19">
        <v>5</v>
      </c>
      <c r="E11" s="19">
        <v>5</v>
      </c>
      <c r="F11" s="19">
        <v>5</v>
      </c>
      <c r="G11" s="19">
        <v>5</v>
      </c>
      <c r="H11" s="19">
        <v>3</v>
      </c>
      <c r="I11" s="19">
        <v>4</v>
      </c>
      <c r="J11" s="19">
        <v>5</v>
      </c>
      <c r="K11" s="19">
        <v>5</v>
      </c>
      <c r="L11" s="19">
        <v>5</v>
      </c>
      <c r="M11" s="19">
        <v>5</v>
      </c>
      <c r="N11" s="19">
        <v>4</v>
      </c>
      <c r="O11" s="19">
        <v>5</v>
      </c>
      <c r="P11" s="19">
        <v>5</v>
      </c>
      <c r="Q11" s="19">
        <v>5</v>
      </c>
      <c r="R11" s="19">
        <v>5</v>
      </c>
      <c r="S11" s="19">
        <v>3</v>
      </c>
      <c r="T11" s="19">
        <v>5</v>
      </c>
      <c r="U11" s="19">
        <v>5</v>
      </c>
      <c r="V11" s="19">
        <v>2</v>
      </c>
      <c r="W11" s="19">
        <v>3</v>
      </c>
      <c r="X11" s="19">
        <v>3</v>
      </c>
      <c r="Y11" s="19">
        <v>2</v>
      </c>
      <c r="Z11" s="19">
        <v>5</v>
      </c>
      <c r="AA11" s="19">
        <v>3</v>
      </c>
      <c r="AB11" s="19">
        <v>5</v>
      </c>
      <c r="AC11" s="19">
        <v>3</v>
      </c>
      <c r="AD11" s="19">
        <v>5</v>
      </c>
      <c r="AE11" s="19">
        <v>4</v>
      </c>
      <c r="AF11" s="19">
        <v>3</v>
      </c>
      <c r="AG11" s="42">
        <f t="shared" ca="1" si="0"/>
        <v>0.51946966739417766</v>
      </c>
      <c r="AH11" s="42">
        <f t="shared" si="1"/>
        <v>1.0635102872347453</v>
      </c>
      <c r="AI11" s="42">
        <f t="shared" si="2"/>
        <v>0.70710678118654757</v>
      </c>
    </row>
    <row r="12" spans="1:35" ht="15">
      <c r="A12" s="19">
        <v>2349412</v>
      </c>
      <c r="B12" s="19">
        <v>5</v>
      </c>
      <c r="C12" s="19">
        <v>5</v>
      </c>
      <c r="D12" s="19">
        <v>4</v>
      </c>
      <c r="E12" s="19">
        <v>5</v>
      </c>
      <c r="F12" s="19">
        <v>5</v>
      </c>
      <c r="G12" s="19">
        <v>3</v>
      </c>
      <c r="H12" s="19">
        <v>3</v>
      </c>
      <c r="I12" s="19">
        <v>4</v>
      </c>
      <c r="J12" s="19">
        <v>4</v>
      </c>
      <c r="K12" s="19">
        <v>4</v>
      </c>
      <c r="L12" s="19">
        <v>5</v>
      </c>
      <c r="M12" s="19">
        <v>5</v>
      </c>
      <c r="N12" s="19">
        <v>2</v>
      </c>
      <c r="O12" s="19">
        <v>4</v>
      </c>
      <c r="P12" s="19">
        <v>5</v>
      </c>
      <c r="Q12" s="19">
        <v>4</v>
      </c>
      <c r="R12" s="19">
        <v>3</v>
      </c>
      <c r="S12" s="19">
        <v>4</v>
      </c>
      <c r="T12" s="19">
        <v>5</v>
      </c>
      <c r="U12" s="19">
        <v>2</v>
      </c>
      <c r="V12" s="19">
        <v>4</v>
      </c>
      <c r="W12" s="19">
        <v>4</v>
      </c>
      <c r="X12" s="19">
        <v>5</v>
      </c>
      <c r="Y12" s="19">
        <v>2</v>
      </c>
      <c r="Z12" s="19">
        <v>5</v>
      </c>
      <c r="AA12" s="19">
        <v>1</v>
      </c>
      <c r="AB12" s="19">
        <v>5</v>
      </c>
      <c r="AC12" s="19">
        <v>5</v>
      </c>
      <c r="AD12" s="19">
        <v>5</v>
      </c>
      <c r="AE12" s="19">
        <v>3</v>
      </c>
      <c r="AF12" s="19">
        <v>3</v>
      </c>
      <c r="AG12" s="42">
        <f t="shared" ca="1" si="0"/>
        <v>0.12394256501922829</v>
      </c>
      <c r="AH12" s="42">
        <f t="shared" si="1"/>
        <v>1.1669718770490407</v>
      </c>
      <c r="AI12" s="42">
        <f t="shared" si="2"/>
        <v>0.83333333333333237</v>
      </c>
    </row>
    <row r="13" spans="1:35" ht="15">
      <c r="A13" s="19">
        <v>370735</v>
      </c>
      <c r="B13" s="19">
        <v>3</v>
      </c>
      <c r="C13" s="19">
        <v>3</v>
      </c>
      <c r="D13" s="19">
        <v>4</v>
      </c>
      <c r="E13" s="19">
        <v>4</v>
      </c>
      <c r="F13" s="19">
        <v>4</v>
      </c>
      <c r="G13" s="19">
        <v>4</v>
      </c>
      <c r="H13" s="19">
        <v>2</v>
      </c>
      <c r="I13" s="19">
        <v>2</v>
      </c>
      <c r="J13" s="19">
        <v>3</v>
      </c>
      <c r="K13" s="19">
        <v>4</v>
      </c>
      <c r="L13" s="19">
        <v>4</v>
      </c>
      <c r="M13" s="19">
        <v>4</v>
      </c>
      <c r="N13" s="19">
        <v>3</v>
      </c>
      <c r="O13" s="19">
        <v>4</v>
      </c>
      <c r="P13" s="19">
        <v>4</v>
      </c>
      <c r="Q13" s="19">
        <v>4</v>
      </c>
      <c r="R13" s="19">
        <v>3</v>
      </c>
      <c r="S13" s="19">
        <v>4</v>
      </c>
      <c r="T13" s="19">
        <v>3</v>
      </c>
      <c r="U13" s="19">
        <v>4</v>
      </c>
      <c r="V13" s="19">
        <v>1</v>
      </c>
      <c r="W13" s="19">
        <v>1</v>
      </c>
      <c r="X13" s="19">
        <v>3</v>
      </c>
      <c r="Y13" s="19">
        <v>1</v>
      </c>
      <c r="Z13" s="19">
        <v>3</v>
      </c>
      <c r="AA13" s="19">
        <v>1</v>
      </c>
      <c r="AB13" s="19">
        <v>4</v>
      </c>
      <c r="AC13" s="19">
        <v>2</v>
      </c>
      <c r="AD13" s="19">
        <v>4</v>
      </c>
      <c r="AE13" s="19">
        <v>2</v>
      </c>
      <c r="AF13" s="19">
        <v>4</v>
      </c>
      <c r="AG13" s="42">
        <f t="shared" ca="1" si="0"/>
        <v>0.74168277243770753</v>
      </c>
      <c r="AH13" s="42">
        <f t="shared" si="1"/>
        <v>1.1259690350121836</v>
      </c>
      <c r="AI13" s="42">
        <f t="shared" si="2"/>
        <v>0.83333333333333348</v>
      </c>
    </row>
    <row r="14" spans="1:35" ht="15">
      <c r="A14" s="19">
        <v>2297136</v>
      </c>
      <c r="B14" s="19">
        <v>3</v>
      </c>
      <c r="C14" s="19">
        <v>2</v>
      </c>
      <c r="D14" s="19">
        <v>5</v>
      </c>
      <c r="E14" s="19">
        <v>5</v>
      </c>
      <c r="F14" s="19">
        <v>4</v>
      </c>
      <c r="G14" s="19">
        <v>1</v>
      </c>
      <c r="H14" s="19">
        <v>1</v>
      </c>
      <c r="I14" s="19">
        <v>3</v>
      </c>
      <c r="J14" s="19">
        <v>5</v>
      </c>
      <c r="K14" s="19">
        <v>5</v>
      </c>
      <c r="L14" s="19">
        <v>5</v>
      </c>
      <c r="M14" s="19">
        <v>5</v>
      </c>
      <c r="N14" s="19">
        <v>3</v>
      </c>
      <c r="O14" s="19">
        <v>1</v>
      </c>
      <c r="P14" s="19">
        <v>3</v>
      </c>
      <c r="Q14" s="19">
        <v>3</v>
      </c>
      <c r="R14" s="19">
        <v>2</v>
      </c>
      <c r="S14" s="19">
        <v>1</v>
      </c>
      <c r="T14" s="19">
        <v>5</v>
      </c>
      <c r="U14" s="19">
        <v>1</v>
      </c>
      <c r="V14" s="19">
        <v>3</v>
      </c>
      <c r="W14" s="19">
        <v>4</v>
      </c>
      <c r="X14" s="19">
        <v>4</v>
      </c>
      <c r="Y14" s="19">
        <v>4</v>
      </c>
      <c r="Z14" s="19">
        <v>3</v>
      </c>
      <c r="AA14" s="19">
        <v>3</v>
      </c>
      <c r="AB14" s="19">
        <v>5</v>
      </c>
      <c r="AC14" s="19">
        <v>5</v>
      </c>
      <c r="AD14" s="19">
        <v>5</v>
      </c>
      <c r="AE14" s="19">
        <v>3</v>
      </c>
      <c r="AF14" s="19">
        <v>5</v>
      </c>
      <c r="AG14" s="42">
        <f t="shared" ca="1" si="0"/>
        <v>0.98180143230149741</v>
      </c>
      <c r="AH14" s="42">
        <f t="shared" si="1"/>
        <v>1.47437755469526</v>
      </c>
      <c r="AI14" s="42">
        <f t="shared" si="2"/>
        <v>1.6414763002993509</v>
      </c>
    </row>
    <row r="15" spans="1:35" ht="15">
      <c r="A15" s="19">
        <v>521315</v>
      </c>
      <c r="B15" s="19">
        <v>4</v>
      </c>
      <c r="C15" s="19">
        <v>4</v>
      </c>
      <c r="D15" s="19">
        <v>5</v>
      </c>
      <c r="E15" s="19">
        <v>5</v>
      </c>
      <c r="F15" s="19">
        <v>5</v>
      </c>
      <c r="G15" s="19">
        <v>3</v>
      </c>
      <c r="H15" s="19">
        <v>4</v>
      </c>
      <c r="I15" s="19">
        <v>4</v>
      </c>
      <c r="J15" s="19">
        <v>4</v>
      </c>
      <c r="K15" s="19">
        <v>5</v>
      </c>
      <c r="L15" s="19">
        <v>5</v>
      </c>
      <c r="M15" s="19">
        <v>5</v>
      </c>
      <c r="N15" s="19">
        <v>2</v>
      </c>
      <c r="O15" s="19">
        <v>2</v>
      </c>
      <c r="P15" s="19">
        <v>5</v>
      </c>
      <c r="Q15" s="19">
        <v>4</v>
      </c>
      <c r="R15" s="19">
        <v>3</v>
      </c>
      <c r="S15" s="19">
        <v>5</v>
      </c>
      <c r="T15" s="19">
        <v>4</v>
      </c>
      <c r="U15" s="19">
        <v>3</v>
      </c>
      <c r="V15" s="19">
        <v>4</v>
      </c>
      <c r="W15" s="19">
        <v>4</v>
      </c>
      <c r="X15" s="19">
        <v>5</v>
      </c>
      <c r="Y15" s="19">
        <v>1</v>
      </c>
      <c r="Z15" s="19">
        <v>4</v>
      </c>
      <c r="AA15" s="19">
        <v>3</v>
      </c>
      <c r="AB15" s="19">
        <v>5</v>
      </c>
      <c r="AC15" s="19">
        <v>5</v>
      </c>
      <c r="AD15" s="19">
        <v>5</v>
      </c>
      <c r="AE15" s="19">
        <v>4</v>
      </c>
      <c r="AF15" s="19">
        <v>4</v>
      </c>
      <c r="AG15" s="42">
        <f t="shared" ca="1" si="0"/>
        <v>0.30034736810775664</v>
      </c>
      <c r="AH15" s="42">
        <f t="shared" si="1"/>
        <v>1.0912759462588699</v>
      </c>
      <c r="AI15" s="42">
        <f t="shared" si="2"/>
        <v>0.66666666666666552</v>
      </c>
    </row>
    <row r="16" spans="1:35" ht="15">
      <c r="A16" s="19">
        <v>1624047</v>
      </c>
      <c r="B16" s="19">
        <v>4</v>
      </c>
      <c r="C16" s="19">
        <v>5</v>
      </c>
      <c r="D16" s="19">
        <v>5</v>
      </c>
      <c r="E16" s="19">
        <v>5</v>
      </c>
      <c r="F16" s="19">
        <v>5</v>
      </c>
      <c r="G16" s="19">
        <v>3</v>
      </c>
      <c r="H16" s="19">
        <v>4</v>
      </c>
      <c r="I16" s="19">
        <v>4</v>
      </c>
      <c r="J16" s="19">
        <v>5</v>
      </c>
      <c r="K16" s="19">
        <v>5</v>
      </c>
      <c r="L16" s="19">
        <v>4</v>
      </c>
      <c r="M16" s="19">
        <v>5</v>
      </c>
      <c r="N16" s="19">
        <v>4</v>
      </c>
      <c r="O16" s="19">
        <v>4</v>
      </c>
      <c r="P16" s="19">
        <v>5</v>
      </c>
      <c r="Q16" s="19">
        <v>5</v>
      </c>
      <c r="R16" s="19">
        <v>3</v>
      </c>
      <c r="S16" s="19">
        <v>4</v>
      </c>
      <c r="T16" s="19">
        <v>5</v>
      </c>
      <c r="U16" s="19">
        <v>4</v>
      </c>
      <c r="V16" s="19">
        <v>4</v>
      </c>
      <c r="W16" s="19">
        <v>4</v>
      </c>
      <c r="X16" s="19">
        <v>4</v>
      </c>
      <c r="Y16" s="19">
        <v>3</v>
      </c>
      <c r="Z16" s="19">
        <v>3</v>
      </c>
      <c r="AA16" s="19">
        <v>3</v>
      </c>
      <c r="AB16" s="19">
        <v>5</v>
      </c>
      <c r="AC16" s="19">
        <v>4</v>
      </c>
      <c r="AD16" s="19">
        <v>5</v>
      </c>
      <c r="AE16" s="19">
        <v>4</v>
      </c>
      <c r="AF16" s="19">
        <v>4</v>
      </c>
      <c r="AG16" s="42">
        <f t="shared" ca="1" si="0"/>
        <v>0.89250589540350633</v>
      </c>
      <c r="AH16" s="42">
        <f t="shared" si="1"/>
        <v>0.71810132688187889</v>
      </c>
      <c r="AI16" s="42">
        <f t="shared" si="2"/>
        <v>0.72648315725677948</v>
      </c>
    </row>
    <row r="17" spans="1:35" ht="15">
      <c r="A17" s="19">
        <v>1421913</v>
      </c>
      <c r="B17" s="19">
        <v>3</v>
      </c>
      <c r="C17" s="19">
        <v>3</v>
      </c>
      <c r="D17" s="19">
        <v>5</v>
      </c>
      <c r="E17" s="19">
        <v>5</v>
      </c>
      <c r="F17" s="19">
        <v>5</v>
      </c>
      <c r="G17" s="19">
        <v>4</v>
      </c>
      <c r="H17" s="19">
        <v>3</v>
      </c>
      <c r="I17" s="19">
        <v>4</v>
      </c>
      <c r="J17" s="19">
        <v>5</v>
      </c>
      <c r="K17" s="19">
        <v>5</v>
      </c>
      <c r="L17" s="19">
        <v>5</v>
      </c>
      <c r="M17" s="19">
        <v>5</v>
      </c>
      <c r="N17" s="19">
        <v>1</v>
      </c>
      <c r="O17" s="19">
        <v>4</v>
      </c>
      <c r="P17" s="19">
        <v>2</v>
      </c>
      <c r="Q17" s="19">
        <v>5</v>
      </c>
      <c r="R17" s="19">
        <v>2</v>
      </c>
      <c r="S17" s="19">
        <v>2</v>
      </c>
      <c r="T17" s="19">
        <v>5</v>
      </c>
      <c r="U17" s="19">
        <v>1</v>
      </c>
      <c r="V17" s="19">
        <v>2</v>
      </c>
      <c r="W17" s="19">
        <v>3</v>
      </c>
      <c r="X17" s="19">
        <v>4</v>
      </c>
      <c r="Y17" s="19">
        <v>1</v>
      </c>
      <c r="Z17" s="19">
        <v>5</v>
      </c>
      <c r="AA17" s="19">
        <v>2</v>
      </c>
      <c r="AB17" s="19">
        <v>3</v>
      </c>
      <c r="AC17" s="19">
        <v>3</v>
      </c>
      <c r="AD17" s="19">
        <v>5</v>
      </c>
      <c r="AE17" s="19">
        <v>2</v>
      </c>
      <c r="AF17" s="19">
        <v>3</v>
      </c>
      <c r="AG17" s="42">
        <f t="shared" ca="1" si="0"/>
        <v>0.19306212745237694</v>
      </c>
      <c r="AH17" s="42">
        <f t="shared" si="1"/>
        <v>1.4451017570811713</v>
      </c>
      <c r="AI17" s="42">
        <f t="shared" si="2"/>
        <v>0.92796072713833677</v>
      </c>
    </row>
    <row r="18" spans="1:35" ht="15">
      <c r="A18" s="19">
        <v>1852040</v>
      </c>
      <c r="B18" s="19">
        <v>3</v>
      </c>
      <c r="C18" s="19">
        <v>2</v>
      </c>
      <c r="D18" s="19">
        <v>2</v>
      </c>
      <c r="E18" s="19">
        <v>4</v>
      </c>
      <c r="F18" s="19">
        <v>5</v>
      </c>
      <c r="G18" s="19">
        <v>3</v>
      </c>
      <c r="H18" s="19">
        <v>2</v>
      </c>
      <c r="I18" s="19">
        <v>4</v>
      </c>
      <c r="J18" s="19">
        <v>1</v>
      </c>
      <c r="K18" s="19">
        <v>2</v>
      </c>
      <c r="L18" s="19">
        <v>3</v>
      </c>
      <c r="M18" s="19">
        <v>5</v>
      </c>
      <c r="N18" s="19">
        <v>3</v>
      </c>
      <c r="O18" s="19">
        <v>5</v>
      </c>
      <c r="P18" s="19">
        <v>1</v>
      </c>
      <c r="Q18" s="19">
        <v>3</v>
      </c>
      <c r="R18" s="19">
        <v>3</v>
      </c>
      <c r="S18" s="19">
        <v>3</v>
      </c>
      <c r="T18" s="19">
        <v>4</v>
      </c>
      <c r="U18" s="19">
        <v>3</v>
      </c>
      <c r="V18" s="19">
        <v>2</v>
      </c>
      <c r="W18" s="19">
        <v>3</v>
      </c>
      <c r="X18" s="19">
        <v>2</v>
      </c>
      <c r="Y18" s="19">
        <v>2</v>
      </c>
      <c r="Z18" s="19">
        <v>4</v>
      </c>
      <c r="AA18" s="19">
        <v>2</v>
      </c>
      <c r="AB18" s="19">
        <v>3</v>
      </c>
      <c r="AC18" s="19">
        <v>4</v>
      </c>
      <c r="AD18" s="19">
        <v>3</v>
      </c>
      <c r="AE18" s="19">
        <v>4</v>
      </c>
      <c r="AF18" s="19">
        <v>2</v>
      </c>
      <c r="AG18" s="42">
        <f t="shared" ca="1" si="0"/>
        <v>0.4734852569793615</v>
      </c>
      <c r="AH18" s="42">
        <f t="shared" si="1"/>
        <v>1.1094003924504583</v>
      </c>
      <c r="AI18" s="42">
        <f t="shared" si="2"/>
        <v>1.2692955176439846</v>
      </c>
    </row>
    <row r="19" spans="1:35" ht="15">
      <c r="A19" s="19">
        <v>380505</v>
      </c>
      <c r="B19" s="19">
        <v>5</v>
      </c>
      <c r="C19" s="19">
        <v>4</v>
      </c>
      <c r="D19" s="19">
        <v>5</v>
      </c>
      <c r="E19" s="19">
        <v>5</v>
      </c>
      <c r="F19" s="19">
        <v>4</v>
      </c>
      <c r="G19" s="19">
        <v>4</v>
      </c>
      <c r="H19" s="19">
        <v>4</v>
      </c>
      <c r="I19" s="19">
        <v>4</v>
      </c>
      <c r="J19" s="19">
        <v>4</v>
      </c>
      <c r="K19" s="19">
        <v>5</v>
      </c>
      <c r="L19" s="19">
        <v>5</v>
      </c>
      <c r="M19" s="19">
        <v>4</v>
      </c>
      <c r="N19" s="19">
        <v>4</v>
      </c>
      <c r="O19" s="19">
        <v>2</v>
      </c>
      <c r="P19" s="19">
        <v>4</v>
      </c>
      <c r="Q19" s="19">
        <v>4</v>
      </c>
      <c r="R19" s="19">
        <v>2</v>
      </c>
      <c r="S19" s="19">
        <v>4</v>
      </c>
      <c r="T19" s="19">
        <v>4</v>
      </c>
      <c r="U19" s="19">
        <v>3</v>
      </c>
      <c r="V19" s="19">
        <v>4</v>
      </c>
      <c r="W19" s="19">
        <v>4</v>
      </c>
      <c r="X19" s="19">
        <v>4</v>
      </c>
      <c r="Y19" s="19">
        <v>4</v>
      </c>
      <c r="Z19" s="19">
        <v>4</v>
      </c>
      <c r="AA19" s="19">
        <v>3</v>
      </c>
      <c r="AB19" s="19">
        <v>4</v>
      </c>
      <c r="AC19" s="19">
        <v>4</v>
      </c>
      <c r="AD19" s="19">
        <v>5</v>
      </c>
      <c r="AE19" s="19">
        <v>4</v>
      </c>
      <c r="AF19" s="19">
        <v>4</v>
      </c>
      <c r="AG19" s="42">
        <f t="shared" ca="1" si="0"/>
        <v>0.21627569183193973</v>
      </c>
      <c r="AH19" s="42">
        <f t="shared" si="1"/>
        <v>0.69798244045211333</v>
      </c>
      <c r="AI19" s="42">
        <f t="shared" si="2"/>
        <v>0.5</v>
      </c>
    </row>
    <row r="20" spans="1:35" ht="15">
      <c r="A20" s="19">
        <v>2023518</v>
      </c>
      <c r="B20" s="19">
        <v>5</v>
      </c>
      <c r="C20" s="19">
        <v>4</v>
      </c>
      <c r="D20" s="19">
        <v>5</v>
      </c>
      <c r="E20" s="19">
        <v>5</v>
      </c>
      <c r="F20" s="19">
        <v>5</v>
      </c>
      <c r="G20" s="19">
        <v>4</v>
      </c>
      <c r="H20" s="19">
        <v>2</v>
      </c>
      <c r="I20" s="19">
        <v>5</v>
      </c>
      <c r="J20" s="19">
        <v>4</v>
      </c>
      <c r="K20" s="19">
        <v>5</v>
      </c>
      <c r="L20" s="19">
        <v>5</v>
      </c>
      <c r="M20" s="19">
        <v>4</v>
      </c>
      <c r="N20" s="19">
        <v>4</v>
      </c>
      <c r="O20" s="19">
        <v>4</v>
      </c>
      <c r="P20" s="19">
        <v>4</v>
      </c>
      <c r="Q20" s="19">
        <v>3</v>
      </c>
      <c r="R20" s="19">
        <v>2</v>
      </c>
      <c r="S20" s="19">
        <v>5</v>
      </c>
      <c r="T20" s="19">
        <v>5</v>
      </c>
      <c r="U20" s="19">
        <v>5</v>
      </c>
      <c r="V20" s="19">
        <v>2</v>
      </c>
      <c r="W20" s="19">
        <v>3</v>
      </c>
      <c r="X20" s="19">
        <v>4</v>
      </c>
      <c r="Y20" s="19">
        <v>2</v>
      </c>
      <c r="Z20" s="19">
        <v>5</v>
      </c>
      <c r="AA20" s="19">
        <v>2</v>
      </c>
      <c r="AB20" s="19">
        <v>4</v>
      </c>
      <c r="AC20" s="19">
        <v>4</v>
      </c>
      <c r="AD20" s="19">
        <v>5</v>
      </c>
      <c r="AE20" s="19">
        <v>3</v>
      </c>
      <c r="AF20" s="19">
        <v>3</v>
      </c>
      <c r="AG20" s="42">
        <f t="shared" ca="1" si="0"/>
        <v>0.66675043070073592</v>
      </c>
      <c r="AH20" s="42">
        <f t="shared" si="1"/>
        <v>1.1106836784693623</v>
      </c>
      <c r="AI20" s="42">
        <f t="shared" si="2"/>
        <v>1</v>
      </c>
    </row>
    <row r="21" spans="1:35" ht="15">
      <c r="A21" s="19">
        <v>1388216</v>
      </c>
      <c r="B21" s="19">
        <v>4</v>
      </c>
      <c r="C21" s="19">
        <v>5</v>
      </c>
      <c r="D21" s="19">
        <v>5</v>
      </c>
      <c r="E21" s="19">
        <v>5</v>
      </c>
      <c r="F21" s="19">
        <v>4</v>
      </c>
      <c r="G21" s="19">
        <v>4</v>
      </c>
      <c r="H21" s="19">
        <v>4</v>
      </c>
      <c r="I21" s="19">
        <v>3</v>
      </c>
      <c r="J21" s="19">
        <v>5</v>
      </c>
      <c r="K21" s="19">
        <v>5</v>
      </c>
      <c r="L21" s="19">
        <v>4</v>
      </c>
      <c r="M21" s="19">
        <v>4</v>
      </c>
      <c r="N21" s="19">
        <v>3</v>
      </c>
      <c r="O21" s="19">
        <v>5</v>
      </c>
      <c r="P21" s="19">
        <v>4</v>
      </c>
      <c r="Q21" s="19">
        <v>4</v>
      </c>
      <c r="R21" s="19">
        <v>2</v>
      </c>
      <c r="S21" s="19">
        <v>4</v>
      </c>
      <c r="T21" s="19">
        <v>5</v>
      </c>
      <c r="U21" s="19">
        <v>4</v>
      </c>
      <c r="V21" s="19">
        <v>2</v>
      </c>
      <c r="W21" s="19">
        <v>4</v>
      </c>
      <c r="X21" s="19">
        <v>4</v>
      </c>
      <c r="Y21" s="19">
        <v>3</v>
      </c>
      <c r="Z21" s="19">
        <v>4</v>
      </c>
      <c r="AA21" s="19">
        <v>3</v>
      </c>
      <c r="AB21" s="19">
        <v>4</v>
      </c>
      <c r="AC21" s="19">
        <v>4</v>
      </c>
      <c r="AD21" s="19">
        <v>5</v>
      </c>
      <c r="AE21" s="19">
        <v>3</v>
      </c>
      <c r="AF21" s="19">
        <v>3</v>
      </c>
      <c r="AG21" s="42">
        <f t="shared" ca="1" si="0"/>
        <v>6.2014506253144752E-2</v>
      </c>
      <c r="AH21" s="42">
        <f t="shared" si="1"/>
        <v>0.83376057423980854</v>
      </c>
      <c r="AI21" s="42">
        <f t="shared" si="2"/>
        <v>0.70710678118654757</v>
      </c>
    </row>
    <row r="22" spans="1:35" ht="15">
      <c r="A22" s="19">
        <v>697038</v>
      </c>
      <c r="B22" s="19">
        <v>5</v>
      </c>
      <c r="C22" s="19">
        <v>5</v>
      </c>
      <c r="D22" s="19">
        <v>5</v>
      </c>
      <c r="E22" s="19">
        <v>5</v>
      </c>
      <c r="F22" s="19">
        <v>5</v>
      </c>
      <c r="G22" s="19">
        <v>4</v>
      </c>
      <c r="H22" s="19">
        <v>5</v>
      </c>
      <c r="I22" s="19">
        <v>3</v>
      </c>
      <c r="J22" s="19">
        <v>4</v>
      </c>
      <c r="K22" s="19">
        <v>5</v>
      </c>
      <c r="L22" s="19">
        <v>5</v>
      </c>
      <c r="M22" s="19">
        <v>4</v>
      </c>
      <c r="N22" s="19">
        <v>5</v>
      </c>
      <c r="O22" s="19">
        <v>3</v>
      </c>
      <c r="P22" s="19">
        <v>5</v>
      </c>
      <c r="Q22" s="19">
        <v>3</v>
      </c>
      <c r="R22" s="19">
        <v>4</v>
      </c>
      <c r="S22" s="19">
        <v>5</v>
      </c>
      <c r="T22" s="19">
        <v>5</v>
      </c>
      <c r="U22" s="19">
        <v>4</v>
      </c>
      <c r="V22" s="19">
        <v>2</v>
      </c>
      <c r="W22" s="19">
        <v>5</v>
      </c>
      <c r="X22" s="19">
        <v>5</v>
      </c>
      <c r="Y22" s="19">
        <v>1</v>
      </c>
      <c r="Z22" s="19">
        <v>4</v>
      </c>
      <c r="AA22" s="19">
        <v>4</v>
      </c>
      <c r="AB22" s="19">
        <v>5</v>
      </c>
      <c r="AC22" s="19">
        <v>5</v>
      </c>
      <c r="AD22" s="19">
        <v>5</v>
      </c>
      <c r="AE22" s="19">
        <v>4</v>
      </c>
      <c r="AF22" s="19">
        <v>5</v>
      </c>
      <c r="AG22" s="42">
        <f t="shared" ca="1" si="0"/>
        <v>0.56717480500845063</v>
      </c>
      <c r="AH22" s="42">
        <f t="shared" si="1"/>
        <v>1.0500305245868347</v>
      </c>
      <c r="AI22" s="42">
        <f t="shared" si="2"/>
        <v>0.72648315725677948</v>
      </c>
    </row>
    <row r="23" spans="1:35" ht="15">
      <c r="A23" s="19">
        <v>1374197</v>
      </c>
      <c r="B23" s="19">
        <v>3</v>
      </c>
      <c r="C23" s="19">
        <v>3</v>
      </c>
      <c r="D23" s="19">
        <v>4</v>
      </c>
      <c r="E23" s="19">
        <v>5</v>
      </c>
      <c r="F23" s="19">
        <v>4</v>
      </c>
      <c r="G23" s="19">
        <v>4</v>
      </c>
      <c r="H23" s="19">
        <v>3</v>
      </c>
      <c r="I23" s="19">
        <v>4</v>
      </c>
      <c r="J23" s="19">
        <v>4</v>
      </c>
      <c r="K23" s="19">
        <v>5</v>
      </c>
      <c r="L23" s="19">
        <v>5</v>
      </c>
      <c r="M23" s="19">
        <v>4</v>
      </c>
      <c r="N23" s="19">
        <v>4</v>
      </c>
      <c r="O23" s="19">
        <v>3</v>
      </c>
      <c r="P23" s="19">
        <v>5</v>
      </c>
      <c r="Q23" s="19">
        <v>4</v>
      </c>
      <c r="R23" s="19">
        <v>3</v>
      </c>
      <c r="S23" s="19">
        <v>5</v>
      </c>
      <c r="T23" s="19">
        <v>4</v>
      </c>
      <c r="U23" s="19">
        <v>5</v>
      </c>
      <c r="V23" s="19">
        <v>3</v>
      </c>
      <c r="W23" s="19">
        <v>4</v>
      </c>
      <c r="X23" s="19">
        <v>4</v>
      </c>
      <c r="Y23" s="19">
        <v>3</v>
      </c>
      <c r="Z23" s="19">
        <v>5</v>
      </c>
      <c r="AA23" s="19">
        <v>4</v>
      </c>
      <c r="AB23" s="19">
        <v>5</v>
      </c>
      <c r="AC23" s="19">
        <v>2</v>
      </c>
      <c r="AD23" s="19">
        <v>5</v>
      </c>
      <c r="AE23" s="19">
        <v>4</v>
      </c>
      <c r="AF23" s="19">
        <v>5</v>
      </c>
      <c r="AG23" s="42">
        <f t="shared" ca="1" si="0"/>
        <v>0.76751097092257625</v>
      </c>
      <c r="AH23" s="42">
        <f t="shared" si="1"/>
        <v>0.82861914448658891</v>
      </c>
      <c r="AI23" s="42">
        <f t="shared" si="2"/>
        <v>0.66666666666666552</v>
      </c>
    </row>
    <row r="24" spans="1:35" ht="15">
      <c r="A24" s="19">
        <v>16272</v>
      </c>
      <c r="B24" s="19">
        <v>3</v>
      </c>
      <c r="C24" s="19">
        <v>2</v>
      </c>
      <c r="D24" s="19">
        <v>4</v>
      </c>
      <c r="E24" s="19">
        <v>4</v>
      </c>
      <c r="F24" s="19">
        <v>3</v>
      </c>
      <c r="G24" s="19">
        <v>3</v>
      </c>
      <c r="H24" s="19">
        <v>4</v>
      </c>
      <c r="I24" s="19">
        <v>4</v>
      </c>
      <c r="J24" s="19">
        <v>4</v>
      </c>
      <c r="K24" s="19">
        <v>2</v>
      </c>
      <c r="L24" s="19">
        <v>3</v>
      </c>
      <c r="M24" s="19">
        <v>4</v>
      </c>
      <c r="N24" s="19">
        <v>4</v>
      </c>
      <c r="O24" s="19">
        <v>1</v>
      </c>
      <c r="P24" s="19">
        <v>4</v>
      </c>
      <c r="Q24" s="19">
        <v>3</v>
      </c>
      <c r="R24" s="19">
        <v>3</v>
      </c>
      <c r="S24" s="19">
        <v>4</v>
      </c>
      <c r="T24" s="19">
        <v>3</v>
      </c>
      <c r="U24" s="19">
        <v>3</v>
      </c>
      <c r="V24" s="19">
        <v>5</v>
      </c>
      <c r="W24" s="19">
        <v>3</v>
      </c>
      <c r="X24" s="19">
        <v>4</v>
      </c>
      <c r="Y24" s="19">
        <v>2</v>
      </c>
      <c r="Z24" s="19">
        <v>4</v>
      </c>
      <c r="AA24" s="19">
        <v>2</v>
      </c>
      <c r="AB24" s="19">
        <v>4</v>
      </c>
      <c r="AC24" s="19">
        <v>3</v>
      </c>
      <c r="AD24" s="19">
        <v>3</v>
      </c>
      <c r="AE24" s="19">
        <v>4</v>
      </c>
      <c r="AF24" s="19">
        <v>3</v>
      </c>
      <c r="AG24" s="42">
        <f t="shared" ca="1" si="0"/>
        <v>0.87658787437170105</v>
      </c>
      <c r="AH24" s="42">
        <f t="shared" si="1"/>
        <v>0.86889916272589107</v>
      </c>
      <c r="AI24" s="42">
        <f t="shared" si="2"/>
        <v>0.72648315725677948</v>
      </c>
    </row>
    <row r="25" spans="1:35" ht="15">
      <c r="A25" s="19">
        <v>1793717</v>
      </c>
      <c r="B25" s="19">
        <v>4</v>
      </c>
      <c r="C25" s="19">
        <v>4</v>
      </c>
      <c r="D25" s="19">
        <v>5</v>
      </c>
      <c r="E25" s="19">
        <v>5</v>
      </c>
      <c r="F25" s="19">
        <v>5</v>
      </c>
      <c r="G25" s="19">
        <v>5</v>
      </c>
      <c r="H25" s="19">
        <v>5</v>
      </c>
      <c r="I25" s="19">
        <v>5</v>
      </c>
      <c r="J25" s="19">
        <v>5</v>
      </c>
      <c r="K25" s="19">
        <v>1</v>
      </c>
      <c r="L25" s="19">
        <v>1</v>
      </c>
      <c r="M25" s="19">
        <v>3</v>
      </c>
      <c r="N25" s="19">
        <v>3</v>
      </c>
      <c r="O25" s="19">
        <v>5</v>
      </c>
      <c r="P25" s="19">
        <v>2</v>
      </c>
      <c r="Q25" s="19">
        <v>5</v>
      </c>
      <c r="R25" s="19">
        <v>3</v>
      </c>
      <c r="S25" s="19">
        <v>4</v>
      </c>
      <c r="T25" s="19">
        <v>4</v>
      </c>
      <c r="U25" s="19">
        <v>1</v>
      </c>
      <c r="V25" s="19">
        <v>4</v>
      </c>
      <c r="W25" s="19">
        <v>5</v>
      </c>
      <c r="X25" s="19">
        <v>5</v>
      </c>
      <c r="Y25" s="19">
        <v>3</v>
      </c>
      <c r="Z25" s="19">
        <v>3</v>
      </c>
      <c r="AA25" s="19">
        <v>4</v>
      </c>
      <c r="AB25" s="19">
        <v>5</v>
      </c>
      <c r="AC25" s="19">
        <v>4</v>
      </c>
      <c r="AD25" s="19">
        <v>4</v>
      </c>
      <c r="AE25" s="19">
        <v>5</v>
      </c>
      <c r="AF25" s="19">
        <v>4</v>
      </c>
      <c r="AG25" s="42">
        <f t="shared" ca="1" si="0"/>
        <v>0.52514170572186014</v>
      </c>
      <c r="AH25" s="42">
        <f t="shared" si="1"/>
        <v>1.3311948663061213</v>
      </c>
      <c r="AI25" s="42">
        <f t="shared" si="2"/>
        <v>0.44095855184409666</v>
      </c>
    </row>
    <row r="26" spans="1:35" ht="15">
      <c r="A26" s="19">
        <v>958687</v>
      </c>
      <c r="B26" s="19">
        <v>4</v>
      </c>
      <c r="C26" s="19">
        <v>4</v>
      </c>
      <c r="D26" s="19">
        <v>5</v>
      </c>
      <c r="E26" s="19">
        <v>5</v>
      </c>
      <c r="F26" s="19">
        <v>4</v>
      </c>
      <c r="G26" s="19">
        <v>3</v>
      </c>
      <c r="H26" s="19">
        <v>4</v>
      </c>
      <c r="I26" s="19">
        <v>3</v>
      </c>
      <c r="J26" s="19">
        <v>5</v>
      </c>
      <c r="K26" s="19">
        <v>4</v>
      </c>
      <c r="L26" s="19">
        <v>5</v>
      </c>
      <c r="M26" s="19">
        <v>4</v>
      </c>
      <c r="N26" s="19">
        <v>4</v>
      </c>
      <c r="O26" s="19">
        <v>5</v>
      </c>
      <c r="P26" s="19">
        <v>5</v>
      </c>
      <c r="Q26" s="19">
        <v>4</v>
      </c>
      <c r="R26" s="19">
        <v>4</v>
      </c>
      <c r="S26" s="19">
        <v>5</v>
      </c>
      <c r="T26" s="19">
        <v>4</v>
      </c>
      <c r="U26" s="19">
        <v>3</v>
      </c>
      <c r="V26" s="19">
        <v>4</v>
      </c>
      <c r="W26" s="19">
        <v>3</v>
      </c>
      <c r="X26" s="19">
        <v>4</v>
      </c>
      <c r="Y26" s="19">
        <v>2</v>
      </c>
      <c r="Z26" s="19">
        <v>5</v>
      </c>
      <c r="AA26" s="19">
        <v>3</v>
      </c>
      <c r="AB26" s="19">
        <v>5</v>
      </c>
      <c r="AC26" s="19">
        <v>4</v>
      </c>
      <c r="AD26" s="19">
        <v>5</v>
      </c>
      <c r="AE26" s="19">
        <v>3</v>
      </c>
      <c r="AF26" s="19">
        <v>4</v>
      </c>
      <c r="AG26" s="42">
        <f t="shared" ca="1" si="0"/>
        <v>0.77890062560964268</v>
      </c>
      <c r="AH26" s="42">
        <f t="shared" si="1"/>
        <v>0.83205029433784372</v>
      </c>
      <c r="AI26" s="42">
        <f t="shared" si="2"/>
        <v>0.78173595997057133</v>
      </c>
    </row>
    <row r="27" spans="1:35" ht="15">
      <c r="A27" s="19">
        <v>782075</v>
      </c>
      <c r="B27" s="19">
        <v>5</v>
      </c>
      <c r="C27" s="19">
        <v>4</v>
      </c>
      <c r="D27" s="19">
        <v>5</v>
      </c>
      <c r="E27" s="19">
        <v>5</v>
      </c>
      <c r="F27" s="19">
        <v>5</v>
      </c>
      <c r="G27" s="19">
        <v>5</v>
      </c>
      <c r="H27" s="19">
        <v>4</v>
      </c>
      <c r="I27" s="19">
        <v>5</v>
      </c>
      <c r="J27" s="19">
        <v>5</v>
      </c>
      <c r="K27" s="19">
        <v>5</v>
      </c>
      <c r="L27" s="19">
        <v>5</v>
      </c>
      <c r="M27" s="19">
        <v>5</v>
      </c>
      <c r="N27" s="19">
        <v>4</v>
      </c>
      <c r="O27" s="19">
        <v>5</v>
      </c>
      <c r="P27" s="19">
        <v>3</v>
      </c>
      <c r="Q27" s="19">
        <v>5</v>
      </c>
      <c r="R27" s="19">
        <v>5</v>
      </c>
      <c r="S27" s="19">
        <v>5</v>
      </c>
      <c r="T27" s="19">
        <v>5</v>
      </c>
      <c r="U27" s="19">
        <v>4</v>
      </c>
      <c r="V27" s="19">
        <v>3</v>
      </c>
      <c r="W27" s="19">
        <v>4</v>
      </c>
      <c r="X27" s="19">
        <v>4</v>
      </c>
      <c r="Y27" s="19">
        <v>5</v>
      </c>
      <c r="Z27" s="19">
        <v>5</v>
      </c>
      <c r="AA27" s="19">
        <v>3</v>
      </c>
      <c r="AB27" s="19">
        <v>5</v>
      </c>
      <c r="AC27" s="19">
        <v>5</v>
      </c>
      <c r="AD27" s="19">
        <v>5</v>
      </c>
      <c r="AE27" s="19">
        <v>5</v>
      </c>
      <c r="AF27" s="19">
        <v>5</v>
      </c>
      <c r="AG27" s="42">
        <f t="shared" ca="1" si="0"/>
        <v>0.33536626301059558</v>
      </c>
      <c r="AH27" s="42">
        <f t="shared" si="1"/>
        <v>0.69388866648870973</v>
      </c>
      <c r="AI27" s="42">
        <f t="shared" si="2"/>
        <v>0.44095855184409666</v>
      </c>
    </row>
    <row r="28" spans="1:35" ht="15">
      <c r="A28" s="19">
        <v>825819</v>
      </c>
      <c r="B28" s="19">
        <v>4</v>
      </c>
      <c r="C28" s="19">
        <v>3</v>
      </c>
      <c r="D28" s="19">
        <v>4</v>
      </c>
      <c r="E28" s="19">
        <v>3</v>
      </c>
      <c r="F28" s="19">
        <v>4</v>
      </c>
      <c r="G28" s="19">
        <v>3</v>
      </c>
      <c r="H28" s="19">
        <v>3</v>
      </c>
      <c r="I28" s="19">
        <v>4</v>
      </c>
      <c r="J28" s="19">
        <v>5</v>
      </c>
      <c r="K28" s="19">
        <v>2</v>
      </c>
      <c r="L28" s="19">
        <v>4</v>
      </c>
      <c r="M28" s="19">
        <v>4</v>
      </c>
      <c r="N28" s="19">
        <v>4</v>
      </c>
      <c r="O28" s="19">
        <v>3</v>
      </c>
      <c r="P28" s="19">
        <v>5</v>
      </c>
      <c r="Q28" s="19">
        <v>4</v>
      </c>
      <c r="R28" s="19">
        <v>3</v>
      </c>
      <c r="S28" s="19">
        <v>4</v>
      </c>
      <c r="T28" s="19">
        <v>4</v>
      </c>
      <c r="U28" s="19">
        <v>4</v>
      </c>
      <c r="V28" s="19">
        <v>4</v>
      </c>
      <c r="W28" s="19">
        <v>3</v>
      </c>
      <c r="X28" s="19">
        <v>5</v>
      </c>
      <c r="Y28" s="19">
        <v>4</v>
      </c>
      <c r="Z28" s="19">
        <v>4</v>
      </c>
      <c r="AA28" s="19">
        <v>3</v>
      </c>
      <c r="AB28" s="19">
        <v>3</v>
      </c>
      <c r="AC28" s="19">
        <v>4</v>
      </c>
      <c r="AD28" s="19">
        <v>4</v>
      </c>
      <c r="AE28" s="19">
        <v>4</v>
      </c>
      <c r="AF28" s="19">
        <v>4</v>
      </c>
      <c r="AG28" s="42">
        <f t="shared" ca="1" si="0"/>
        <v>0.54694589491544576</v>
      </c>
      <c r="AH28" s="42">
        <f t="shared" si="1"/>
        <v>0.69798244045211333</v>
      </c>
      <c r="AI28" s="42">
        <f t="shared" si="2"/>
        <v>0.70710678118654757</v>
      </c>
    </row>
    <row r="29" spans="1:35" ht="15">
      <c r="A29" s="19">
        <v>762998</v>
      </c>
      <c r="B29" s="19">
        <v>4</v>
      </c>
      <c r="C29" s="19">
        <v>3</v>
      </c>
      <c r="D29" s="19">
        <v>5</v>
      </c>
      <c r="E29" s="19">
        <v>5</v>
      </c>
      <c r="F29" s="19">
        <v>4</v>
      </c>
      <c r="G29" s="19">
        <v>3</v>
      </c>
      <c r="H29" s="19">
        <v>5</v>
      </c>
      <c r="I29" s="19">
        <v>4</v>
      </c>
      <c r="J29" s="19">
        <v>5</v>
      </c>
      <c r="K29" s="19">
        <v>2</v>
      </c>
      <c r="L29" s="19">
        <v>5</v>
      </c>
      <c r="M29" s="19">
        <v>5</v>
      </c>
      <c r="N29" s="19">
        <v>4</v>
      </c>
      <c r="O29" s="19">
        <v>2</v>
      </c>
      <c r="P29" s="19">
        <v>4</v>
      </c>
      <c r="Q29" s="19">
        <v>3</v>
      </c>
      <c r="R29" s="19">
        <v>2</v>
      </c>
      <c r="S29" s="19">
        <v>5</v>
      </c>
      <c r="T29" s="19">
        <v>5</v>
      </c>
      <c r="U29" s="19">
        <v>4</v>
      </c>
      <c r="V29" s="19">
        <v>2</v>
      </c>
      <c r="W29" s="19">
        <v>5</v>
      </c>
      <c r="X29" s="19">
        <v>5</v>
      </c>
      <c r="Y29" s="19">
        <v>3</v>
      </c>
      <c r="Z29" s="19">
        <v>2</v>
      </c>
      <c r="AA29" s="19">
        <v>3</v>
      </c>
      <c r="AB29" s="19">
        <v>4</v>
      </c>
      <c r="AC29" s="19">
        <v>4</v>
      </c>
      <c r="AD29" s="19">
        <v>4</v>
      </c>
      <c r="AE29" s="19">
        <v>4</v>
      </c>
      <c r="AF29" s="19">
        <v>4</v>
      </c>
      <c r="AG29" s="42">
        <f t="shared" ca="1" si="0"/>
        <v>0.77446671058988459</v>
      </c>
      <c r="AH29" s="42">
        <f t="shared" si="1"/>
        <v>1.0860419786947373</v>
      </c>
      <c r="AI29" s="42">
        <f t="shared" si="2"/>
        <v>0.83333333333333237</v>
      </c>
    </row>
    <row r="30" spans="1:35" ht="15">
      <c r="A30" s="19">
        <v>1002688</v>
      </c>
      <c r="B30" s="19">
        <v>3</v>
      </c>
      <c r="C30" s="19">
        <v>4</v>
      </c>
      <c r="D30" s="19">
        <v>5</v>
      </c>
      <c r="E30" s="19">
        <v>5</v>
      </c>
      <c r="F30" s="19">
        <v>5</v>
      </c>
      <c r="G30" s="19">
        <v>3</v>
      </c>
      <c r="H30" s="19">
        <v>4</v>
      </c>
      <c r="I30" s="19">
        <v>2</v>
      </c>
      <c r="J30" s="19">
        <v>5</v>
      </c>
      <c r="K30" s="19">
        <v>5</v>
      </c>
      <c r="L30" s="19">
        <v>5</v>
      </c>
      <c r="M30" s="19">
        <v>5</v>
      </c>
      <c r="N30" s="19">
        <v>4</v>
      </c>
      <c r="O30" s="19">
        <v>2</v>
      </c>
      <c r="P30" s="19">
        <v>5</v>
      </c>
      <c r="Q30" s="19">
        <v>4</v>
      </c>
      <c r="R30" s="19">
        <v>4</v>
      </c>
      <c r="S30" s="19">
        <v>4</v>
      </c>
      <c r="T30" s="19">
        <v>3</v>
      </c>
      <c r="U30" s="19">
        <v>3</v>
      </c>
      <c r="V30" s="19">
        <v>2</v>
      </c>
      <c r="W30" s="19">
        <v>3</v>
      </c>
      <c r="X30" s="19">
        <v>4</v>
      </c>
      <c r="Y30" s="19">
        <v>2</v>
      </c>
      <c r="Z30" s="19">
        <v>3</v>
      </c>
      <c r="AA30" s="19">
        <v>3</v>
      </c>
      <c r="AB30" s="19">
        <v>5</v>
      </c>
      <c r="AC30" s="19">
        <v>3</v>
      </c>
      <c r="AD30" s="19">
        <v>5</v>
      </c>
      <c r="AE30" s="19">
        <v>3</v>
      </c>
      <c r="AF30" s="19">
        <v>4</v>
      </c>
      <c r="AG30" s="42">
        <f t="shared" ca="1" si="0"/>
        <v>0.22952690041829649</v>
      </c>
      <c r="AH30" s="42">
        <f t="shared" si="1"/>
        <v>1.0675210253672474</v>
      </c>
      <c r="AI30" s="42">
        <f t="shared" si="2"/>
        <v>1.1180339887498949</v>
      </c>
    </row>
    <row r="31" spans="1:35" ht="15">
      <c r="A31" s="19">
        <v>1316671</v>
      </c>
      <c r="B31" s="19">
        <v>4</v>
      </c>
      <c r="C31" s="19">
        <v>2</v>
      </c>
      <c r="D31" s="19">
        <v>5</v>
      </c>
      <c r="E31" s="19">
        <v>4</v>
      </c>
      <c r="F31" s="19">
        <v>4</v>
      </c>
      <c r="G31" s="19">
        <v>3</v>
      </c>
      <c r="H31" s="19">
        <v>3</v>
      </c>
      <c r="I31" s="19">
        <v>3</v>
      </c>
      <c r="J31" s="19">
        <v>4</v>
      </c>
      <c r="K31" s="19">
        <v>3</v>
      </c>
      <c r="L31" s="19">
        <v>4</v>
      </c>
      <c r="M31" s="19">
        <v>3</v>
      </c>
      <c r="N31" s="19">
        <v>4</v>
      </c>
      <c r="O31" s="19">
        <v>3</v>
      </c>
      <c r="P31" s="19">
        <v>5</v>
      </c>
      <c r="Q31" s="19">
        <v>2</v>
      </c>
      <c r="R31" s="19">
        <v>4</v>
      </c>
      <c r="S31" s="19">
        <v>4</v>
      </c>
      <c r="T31" s="19">
        <v>4</v>
      </c>
      <c r="U31" s="19">
        <v>4</v>
      </c>
      <c r="V31" s="19">
        <v>2</v>
      </c>
      <c r="W31" s="19">
        <v>3</v>
      </c>
      <c r="X31" s="19">
        <v>4</v>
      </c>
      <c r="Y31" s="19">
        <v>4</v>
      </c>
      <c r="Z31" s="19">
        <v>4</v>
      </c>
      <c r="AA31" s="19">
        <v>2</v>
      </c>
      <c r="AB31" s="19">
        <v>3</v>
      </c>
      <c r="AC31" s="19">
        <v>3</v>
      </c>
      <c r="AD31" s="19">
        <v>4</v>
      </c>
      <c r="AE31" s="19">
        <v>2</v>
      </c>
      <c r="AF31" s="19">
        <v>3</v>
      </c>
      <c r="AG31" s="42">
        <f t="shared" ca="1" si="0"/>
        <v>0.18360788695545693</v>
      </c>
      <c r="AH31" s="42">
        <f t="shared" si="1"/>
        <v>0.79169478132713944</v>
      </c>
      <c r="AI31" s="42">
        <f t="shared" si="2"/>
        <v>0.88191710368819731</v>
      </c>
    </row>
    <row r="32" spans="1:35" ht="15">
      <c r="A32" s="19">
        <v>1002780</v>
      </c>
      <c r="B32" s="19">
        <v>4</v>
      </c>
      <c r="C32" s="19">
        <v>2</v>
      </c>
      <c r="D32" s="19">
        <v>4</v>
      </c>
      <c r="E32" s="19">
        <v>5</v>
      </c>
      <c r="F32" s="19">
        <v>5</v>
      </c>
      <c r="G32" s="19">
        <v>5</v>
      </c>
      <c r="H32" s="19">
        <v>3</v>
      </c>
      <c r="I32" s="19">
        <v>5</v>
      </c>
      <c r="J32" s="19">
        <v>3</v>
      </c>
      <c r="K32" s="19">
        <v>5</v>
      </c>
      <c r="L32" s="19">
        <v>4</v>
      </c>
      <c r="M32" s="19">
        <v>5</v>
      </c>
      <c r="N32" s="19">
        <v>1</v>
      </c>
      <c r="O32" s="19">
        <v>3</v>
      </c>
      <c r="P32" s="19">
        <v>4</v>
      </c>
      <c r="Q32" s="19">
        <v>4</v>
      </c>
      <c r="R32" s="19">
        <v>5</v>
      </c>
      <c r="S32" s="19">
        <v>4</v>
      </c>
      <c r="T32" s="19">
        <v>5</v>
      </c>
      <c r="U32" s="19">
        <v>3</v>
      </c>
      <c r="V32" s="19">
        <v>5</v>
      </c>
      <c r="W32" s="19">
        <v>3</v>
      </c>
      <c r="X32" s="19">
        <v>5</v>
      </c>
      <c r="Y32" s="19">
        <v>3</v>
      </c>
      <c r="Z32" s="19">
        <v>5</v>
      </c>
      <c r="AA32" s="19">
        <v>5</v>
      </c>
      <c r="AB32" s="19">
        <v>5</v>
      </c>
      <c r="AC32" s="19">
        <v>3</v>
      </c>
      <c r="AD32" s="19">
        <v>4</v>
      </c>
      <c r="AE32" s="19">
        <v>5</v>
      </c>
      <c r="AF32" s="19">
        <v>5</v>
      </c>
      <c r="AG32" s="42">
        <f t="shared" ca="1" si="0"/>
        <v>0.974454525878091</v>
      </c>
      <c r="AH32" s="42">
        <f t="shared" si="1"/>
        <v>1.0635102872347453</v>
      </c>
      <c r="AI32" s="42">
        <f t="shared" si="2"/>
        <v>1.1180339887498949</v>
      </c>
    </row>
    <row r="33" spans="1:35" ht="15">
      <c r="A33" s="19">
        <v>2136526</v>
      </c>
      <c r="B33" s="19">
        <v>4</v>
      </c>
      <c r="C33" s="19">
        <v>3</v>
      </c>
      <c r="D33" s="19">
        <v>5</v>
      </c>
      <c r="E33" s="19">
        <v>5</v>
      </c>
      <c r="F33" s="19">
        <v>5</v>
      </c>
      <c r="G33" s="19">
        <v>4</v>
      </c>
      <c r="H33" s="19">
        <v>5</v>
      </c>
      <c r="I33" s="19">
        <v>5</v>
      </c>
      <c r="J33" s="19">
        <v>4</v>
      </c>
      <c r="K33" s="19">
        <v>4</v>
      </c>
      <c r="L33" s="19">
        <v>4</v>
      </c>
      <c r="M33" s="19">
        <v>5</v>
      </c>
      <c r="N33" s="19">
        <v>4</v>
      </c>
      <c r="O33" s="19">
        <v>4</v>
      </c>
      <c r="P33" s="19">
        <v>4</v>
      </c>
      <c r="Q33" s="19">
        <v>4</v>
      </c>
      <c r="R33" s="19">
        <v>3</v>
      </c>
      <c r="S33" s="19">
        <v>3</v>
      </c>
      <c r="T33" s="19">
        <v>5</v>
      </c>
      <c r="U33" s="19">
        <v>3</v>
      </c>
      <c r="V33" s="19">
        <v>3</v>
      </c>
      <c r="W33" s="19">
        <v>3</v>
      </c>
      <c r="X33" s="19">
        <v>5</v>
      </c>
      <c r="Y33" s="19">
        <v>2</v>
      </c>
      <c r="Z33" s="19">
        <v>4</v>
      </c>
      <c r="AA33" s="19">
        <v>2</v>
      </c>
      <c r="AB33" s="19">
        <v>5</v>
      </c>
      <c r="AC33" s="19">
        <v>3</v>
      </c>
      <c r="AD33" s="19">
        <v>5</v>
      </c>
      <c r="AE33" s="19">
        <v>4</v>
      </c>
      <c r="AF33" s="19">
        <v>5</v>
      </c>
      <c r="AG33" s="42">
        <f t="shared" ca="1" si="0"/>
        <v>0.29995958034850734</v>
      </c>
      <c r="AH33" s="42">
        <f t="shared" si="1"/>
        <v>0.93978235948057898</v>
      </c>
      <c r="AI33" s="42">
        <f t="shared" si="2"/>
        <v>0.72648315725677948</v>
      </c>
    </row>
    <row r="34" spans="1:35" ht="15">
      <c r="A34" s="19">
        <v>2604976</v>
      </c>
      <c r="B34" s="19">
        <v>5</v>
      </c>
      <c r="C34" s="19">
        <v>2</v>
      </c>
      <c r="D34" s="19">
        <v>5</v>
      </c>
      <c r="E34" s="19">
        <v>5</v>
      </c>
      <c r="F34" s="19">
        <v>4</v>
      </c>
      <c r="G34" s="19">
        <v>3</v>
      </c>
      <c r="H34" s="19">
        <v>5</v>
      </c>
      <c r="I34" s="19">
        <v>3</v>
      </c>
      <c r="J34" s="19">
        <v>2</v>
      </c>
      <c r="K34" s="19">
        <v>5</v>
      </c>
      <c r="L34" s="19">
        <v>4</v>
      </c>
      <c r="M34" s="19">
        <v>5</v>
      </c>
      <c r="N34" s="19">
        <v>4</v>
      </c>
      <c r="O34" s="19">
        <v>3</v>
      </c>
      <c r="P34" s="19">
        <v>3</v>
      </c>
      <c r="Q34" s="19">
        <v>2</v>
      </c>
      <c r="R34" s="19">
        <v>3</v>
      </c>
      <c r="S34" s="19">
        <v>5</v>
      </c>
      <c r="T34" s="19">
        <v>4</v>
      </c>
      <c r="U34" s="19">
        <v>4</v>
      </c>
      <c r="V34" s="19">
        <v>3</v>
      </c>
      <c r="W34" s="19">
        <v>3</v>
      </c>
      <c r="X34" s="19">
        <v>2</v>
      </c>
      <c r="Y34" s="19">
        <v>3</v>
      </c>
      <c r="Z34" s="19">
        <v>4</v>
      </c>
      <c r="AA34" s="19">
        <v>3</v>
      </c>
      <c r="AB34" s="19">
        <v>5</v>
      </c>
      <c r="AC34" s="19">
        <v>1</v>
      </c>
      <c r="AD34" s="19">
        <v>5</v>
      </c>
      <c r="AE34" s="19">
        <v>2</v>
      </c>
      <c r="AF34" s="19">
        <v>3</v>
      </c>
      <c r="AG34" s="42">
        <f t="shared" ref="AG34:AG65" ca="1" si="3">RAND()</f>
        <v>0.60944352639744692</v>
      </c>
      <c r="AH34" s="42">
        <f t="shared" ref="AH34:AH65" si="4">STDEV(F34:AF34)</f>
        <v>1.1208970766356101</v>
      </c>
      <c r="AI34" s="42">
        <f t="shared" ref="AI34:AI65" si="5">STDEV(B34, C34,D34,E34,F34,G34,H34,I34,J34)</f>
        <v>1.3017082793177752</v>
      </c>
    </row>
    <row r="35" spans="1:35" ht="15">
      <c r="A35" s="19">
        <v>2118461</v>
      </c>
      <c r="B35" s="19">
        <v>4</v>
      </c>
      <c r="C35" s="19">
        <v>4</v>
      </c>
      <c r="D35" s="19">
        <v>5</v>
      </c>
      <c r="E35" s="19">
        <v>5</v>
      </c>
      <c r="F35" s="19">
        <v>4</v>
      </c>
      <c r="G35" s="19">
        <v>4</v>
      </c>
      <c r="H35" s="19">
        <v>5</v>
      </c>
      <c r="I35" s="19">
        <v>5</v>
      </c>
      <c r="J35" s="19">
        <v>4</v>
      </c>
      <c r="K35" s="19">
        <v>4</v>
      </c>
      <c r="L35" s="19">
        <v>5</v>
      </c>
      <c r="M35" s="19">
        <v>5</v>
      </c>
      <c r="N35" s="19">
        <v>4</v>
      </c>
      <c r="O35" s="19">
        <v>4</v>
      </c>
      <c r="P35" s="19">
        <v>4</v>
      </c>
      <c r="Q35" s="19">
        <v>4</v>
      </c>
      <c r="R35" s="19">
        <v>4</v>
      </c>
      <c r="S35" s="19">
        <v>4</v>
      </c>
      <c r="T35" s="19">
        <v>5</v>
      </c>
      <c r="U35" s="19">
        <v>4</v>
      </c>
      <c r="V35" s="19">
        <v>5</v>
      </c>
      <c r="W35" s="19">
        <v>5</v>
      </c>
      <c r="X35" s="19">
        <v>5</v>
      </c>
      <c r="Y35" s="19">
        <v>4</v>
      </c>
      <c r="Z35" s="19">
        <v>5</v>
      </c>
      <c r="AA35" s="19">
        <v>4</v>
      </c>
      <c r="AB35" s="19">
        <v>5</v>
      </c>
      <c r="AC35" s="19">
        <v>5</v>
      </c>
      <c r="AD35" s="19">
        <v>4</v>
      </c>
      <c r="AE35" s="19">
        <v>4</v>
      </c>
      <c r="AF35" s="19">
        <v>5</v>
      </c>
      <c r="AG35" s="42">
        <f t="shared" ca="1" si="3"/>
        <v>0.26476684089950275</v>
      </c>
      <c r="AH35" s="42">
        <f t="shared" si="4"/>
        <v>0.50636968354183187</v>
      </c>
      <c r="AI35" s="42">
        <f t="shared" si="5"/>
        <v>0.52704627669473059</v>
      </c>
    </row>
    <row r="36" spans="1:35" ht="15">
      <c r="A36" s="19">
        <v>2535052</v>
      </c>
      <c r="B36" s="19">
        <v>4</v>
      </c>
      <c r="C36" s="19">
        <v>2</v>
      </c>
      <c r="D36" s="19">
        <v>4</v>
      </c>
      <c r="E36" s="19">
        <v>4</v>
      </c>
      <c r="F36" s="19">
        <v>4</v>
      </c>
      <c r="G36" s="19">
        <v>5</v>
      </c>
      <c r="H36" s="19">
        <v>5</v>
      </c>
      <c r="I36" s="19">
        <v>4</v>
      </c>
      <c r="J36" s="19">
        <v>4</v>
      </c>
      <c r="K36" s="19">
        <v>3</v>
      </c>
      <c r="L36" s="19">
        <v>4</v>
      </c>
      <c r="M36" s="19">
        <v>4</v>
      </c>
      <c r="N36" s="19">
        <v>3</v>
      </c>
      <c r="O36" s="19">
        <v>2</v>
      </c>
      <c r="P36" s="19">
        <v>3</v>
      </c>
      <c r="Q36" s="19">
        <v>3</v>
      </c>
      <c r="R36" s="19">
        <v>1</v>
      </c>
      <c r="S36" s="19">
        <v>4</v>
      </c>
      <c r="T36" s="19">
        <v>4</v>
      </c>
      <c r="U36" s="19">
        <v>1</v>
      </c>
      <c r="V36" s="19">
        <v>3</v>
      </c>
      <c r="W36" s="19">
        <v>3</v>
      </c>
      <c r="X36" s="19">
        <v>4</v>
      </c>
      <c r="Y36" s="19">
        <v>3</v>
      </c>
      <c r="Z36" s="19">
        <v>3</v>
      </c>
      <c r="AA36" s="19">
        <v>2</v>
      </c>
      <c r="AB36" s="19">
        <v>3</v>
      </c>
      <c r="AC36" s="19">
        <v>4</v>
      </c>
      <c r="AD36" s="19">
        <v>3</v>
      </c>
      <c r="AE36" s="19">
        <v>4</v>
      </c>
      <c r="AF36" s="19">
        <v>2</v>
      </c>
      <c r="AG36" s="42">
        <f t="shared" ca="1" si="3"/>
        <v>0.90284456349883069</v>
      </c>
      <c r="AH36" s="42">
        <f t="shared" si="4"/>
        <v>1.0225380411427463</v>
      </c>
      <c r="AI36" s="42">
        <f t="shared" si="5"/>
        <v>0.8660254037844386</v>
      </c>
    </row>
    <row r="37" spans="1:35" ht="15">
      <c r="A37" s="19">
        <v>2248080</v>
      </c>
      <c r="B37" s="19">
        <v>3</v>
      </c>
      <c r="C37" s="19">
        <v>3</v>
      </c>
      <c r="D37" s="19">
        <v>4</v>
      </c>
      <c r="E37" s="19">
        <v>4</v>
      </c>
      <c r="F37" s="19">
        <v>3</v>
      </c>
      <c r="G37" s="19">
        <v>3</v>
      </c>
      <c r="H37" s="19">
        <v>3</v>
      </c>
      <c r="I37" s="19">
        <v>3</v>
      </c>
      <c r="J37" s="19">
        <v>4</v>
      </c>
      <c r="K37" s="19">
        <v>3</v>
      </c>
      <c r="L37" s="19">
        <v>5</v>
      </c>
      <c r="M37" s="19">
        <v>3</v>
      </c>
      <c r="N37" s="19">
        <v>3</v>
      </c>
      <c r="O37" s="19">
        <v>2</v>
      </c>
      <c r="P37" s="19">
        <v>3</v>
      </c>
      <c r="Q37" s="19">
        <v>3</v>
      </c>
      <c r="R37" s="19">
        <v>3</v>
      </c>
      <c r="S37" s="19">
        <v>3</v>
      </c>
      <c r="T37" s="19">
        <v>3</v>
      </c>
      <c r="U37" s="19">
        <v>3</v>
      </c>
      <c r="V37" s="19">
        <v>4</v>
      </c>
      <c r="W37" s="19">
        <v>3</v>
      </c>
      <c r="X37" s="19">
        <v>4</v>
      </c>
      <c r="Y37" s="19">
        <v>3</v>
      </c>
      <c r="Z37" s="19">
        <v>3</v>
      </c>
      <c r="AA37" s="19">
        <v>3</v>
      </c>
      <c r="AB37" s="19">
        <v>3</v>
      </c>
      <c r="AC37" s="19">
        <v>2</v>
      </c>
      <c r="AD37" s="19">
        <v>3</v>
      </c>
      <c r="AE37" s="19">
        <v>4</v>
      </c>
      <c r="AF37" s="19">
        <v>2</v>
      </c>
      <c r="AG37" s="42">
        <f t="shared" ca="1" si="3"/>
        <v>0.50618943501040747</v>
      </c>
      <c r="AH37" s="42">
        <f t="shared" si="4"/>
        <v>0.64051261522034908</v>
      </c>
      <c r="AI37" s="42">
        <f t="shared" si="5"/>
        <v>0.5</v>
      </c>
    </row>
    <row r="38" spans="1:35" ht="15">
      <c r="A38" s="19">
        <v>1906026</v>
      </c>
      <c r="B38" s="19">
        <v>4</v>
      </c>
      <c r="C38" s="19">
        <v>3</v>
      </c>
      <c r="D38" s="19">
        <v>5</v>
      </c>
      <c r="E38" s="19">
        <v>4</v>
      </c>
      <c r="F38" s="19">
        <v>4</v>
      </c>
      <c r="G38" s="19">
        <v>5</v>
      </c>
      <c r="H38" s="19">
        <v>3</v>
      </c>
      <c r="I38" s="19">
        <v>4</v>
      </c>
      <c r="J38" s="19">
        <v>4</v>
      </c>
      <c r="K38" s="19">
        <v>3</v>
      </c>
      <c r="L38" s="19">
        <v>3</v>
      </c>
      <c r="M38" s="19">
        <v>4</v>
      </c>
      <c r="N38" s="19">
        <v>4</v>
      </c>
      <c r="O38" s="19">
        <v>3</v>
      </c>
      <c r="P38" s="19">
        <v>4</v>
      </c>
      <c r="Q38" s="19">
        <v>4</v>
      </c>
      <c r="R38" s="19">
        <v>2</v>
      </c>
      <c r="S38" s="19">
        <v>4</v>
      </c>
      <c r="T38" s="19">
        <v>4</v>
      </c>
      <c r="U38" s="19">
        <v>3</v>
      </c>
      <c r="V38" s="19">
        <v>4</v>
      </c>
      <c r="W38" s="19">
        <v>4</v>
      </c>
      <c r="X38" s="19">
        <v>5</v>
      </c>
      <c r="Y38" s="19">
        <v>4</v>
      </c>
      <c r="Z38" s="19">
        <v>2</v>
      </c>
      <c r="AA38" s="19">
        <v>4</v>
      </c>
      <c r="AB38" s="19">
        <v>5</v>
      </c>
      <c r="AC38" s="19">
        <v>4</v>
      </c>
      <c r="AD38" s="19">
        <v>4</v>
      </c>
      <c r="AE38" s="19">
        <v>5</v>
      </c>
      <c r="AF38" s="19">
        <v>3</v>
      </c>
      <c r="AG38" s="42">
        <f t="shared" ca="1" si="3"/>
        <v>0.34299850095438833</v>
      </c>
      <c r="AH38" s="42">
        <f t="shared" si="4"/>
        <v>0.80064076902543613</v>
      </c>
      <c r="AI38" s="42">
        <f t="shared" si="5"/>
        <v>0.70710678118654757</v>
      </c>
    </row>
    <row r="39" spans="1:35" ht="15">
      <c r="A39" s="19">
        <v>542907</v>
      </c>
      <c r="B39" s="19">
        <v>4</v>
      </c>
      <c r="C39" s="19">
        <v>3</v>
      </c>
      <c r="D39" s="19">
        <v>5</v>
      </c>
      <c r="E39" s="19">
        <v>4</v>
      </c>
      <c r="F39" s="19">
        <v>4</v>
      </c>
      <c r="G39" s="19">
        <v>3</v>
      </c>
      <c r="H39" s="19">
        <v>5</v>
      </c>
      <c r="I39" s="19">
        <v>5</v>
      </c>
      <c r="J39" s="19">
        <v>4</v>
      </c>
      <c r="K39" s="19">
        <v>4</v>
      </c>
      <c r="L39" s="19">
        <v>5</v>
      </c>
      <c r="M39" s="19">
        <v>5</v>
      </c>
      <c r="N39" s="19">
        <v>4</v>
      </c>
      <c r="O39" s="19">
        <v>3</v>
      </c>
      <c r="P39" s="19">
        <v>4</v>
      </c>
      <c r="Q39" s="19">
        <v>5</v>
      </c>
      <c r="R39" s="19">
        <v>3</v>
      </c>
      <c r="S39" s="19">
        <v>4</v>
      </c>
      <c r="T39" s="19">
        <v>5</v>
      </c>
      <c r="U39" s="19">
        <v>5</v>
      </c>
      <c r="V39" s="19">
        <v>3</v>
      </c>
      <c r="W39" s="19">
        <v>4</v>
      </c>
      <c r="X39" s="19">
        <v>4</v>
      </c>
      <c r="Y39" s="19">
        <v>2</v>
      </c>
      <c r="Z39" s="19">
        <v>4</v>
      </c>
      <c r="AA39" s="19">
        <v>2</v>
      </c>
      <c r="AB39" s="19">
        <v>5</v>
      </c>
      <c r="AC39" s="19">
        <v>3</v>
      </c>
      <c r="AD39" s="19">
        <v>5</v>
      </c>
      <c r="AE39" s="19">
        <v>4</v>
      </c>
      <c r="AF39" s="19">
        <v>5</v>
      </c>
      <c r="AG39" s="42">
        <f t="shared" ca="1" si="3"/>
        <v>0.96785776859704953</v>
      </c>
      <c r="AH39" s="42">
        <f t="shared" si="4"/>
        <v>0.93978235948057898</v>
      </c>
      <c r="AI39" s="42">
        <f t="shared" si="5"/>
        <v>0.78173595997057133</v>
      </c>
    </row>
    <row r="40" spans="1:35" ht="15">
      <c r="A40" s="19">
        <v>1431356</v>
      </c>
      <c r="B40" s="19">
        <v>3</v>
      </c>
      <c r="C40" s="19">
        <v>2</v>
      </c>
      <c r="D40" s="19">
        <v>5</v>
      </c>
      <c r="E40" s="19">
        <v>3</v>
      </c>
      <c r="F40" s="19">
        <v>5</v>
      </c>
      <c r="G40" s="19">
        <v>2</v>
      </c>
      <c r="H40" s="19">
        <v>2</v>
      </c>
      <c r="I40" s="19">
        <v>5</v>
      </c>
      <c r="J40" s="19">
        <v>3</v>
      </c>
      <c r="K40" s="19">
        <v>4</v>
      </c>
      <c r="L40" s="19">
        <v>2</v>
      </c>
      <c r="M40" s="19">
        <v>3</v>
      </c>
      <c r="N40" s="19">
        <v>3</v>
      </c>
      <c r="O40" s="19">
        <v>2</v>
      </c>
      <c r="P40" s="19">
        <v>4</v>
      </c>
      <c r="Q40" s="19">
        <v>4</v>
      </c>
      <c r="R40" s="19">
        <v>5</v>
      </c>
      <c r="S40" s="19">
        <v>5</v>
      </c>
      <c r="T40" s="19">
        <v>3</v>
      </c>
      <c r="U40" s="19">
        <v>4</v>
      </c>
      <c r="V40" s="19">
        <v>2</v>
      </c>
      <c r="W40" s="19">
        <v>3</v>
      </c>
      <c r="X40" s="19">
        <v>2</v>
      </c>
      <c r="Y40" s="19">
        <v>2</v>
      </c>
      <c r="Z40" s="19">
        <v>3</v>
      </c>
      <c r="AA40" s="19">
        <v>2</v>
      </c>
      <c r="AB40" s="19">
        <v>4</v>
      </c>
      <c r="AC40" s="19">
        <v>1</v>
      </c>
      <c r="AD40" s="19">
        <v>5</v>
      </c>
      <c r="AE40" s="19">
        <v>1</v>
      </c>
      <c r="AF40" s="19">
        <v>4</v>
      </c>
      <c r="AG40" s="42">
        <f t="shared" ca="1" si="3"/>
        <v>0.79583859617347241</v>
      </c>
      <c r="AH40" s="42">
        <f t="shared" si="4"/>
        <v>1.2619796324000605</v>
      </c>
      <c r="AI40" s="42">
        <f t="shared" si="5"/>
        <v>1.3228756555322954</v>
      </c>
    </row>
    <row r="41" spans="1:35" ht="15">
      <c r="A41" s="19">
        <v>1251664</v>
      </c>
      <c r="B41" s="19">
        <v>3</v>
      </c>
      <c r="C41" s="19">
        <v>4</v>
      </c>
      <c r="D41" s="19">
        <v>5</v>
      </c>
      <c r="E41" s="19">
        <v>5</v>
      </c>
      <c r="F41" s="19">
        <v>5</v>
      </c>
      <c r="G41" s="19">
        <v>4</v>
      </c>
      <c r="H41" s="19">
        <v>5</v>
      </c>
      <c r="I41" s="19">
        <v>4</v>
      </c>
      <c r="J41" s="19">
        <v>3</v>
      </c>
      <c r="K41" s="19">
        <v>3</v>
      </c>
      <c r="L41" s="19">
        <v>3</v>
      </c>
      <c r="M41" s="19">
        <v>5</v>
      </c>
      <c r="N41" s="19">
        <v>3</v>
      </c>
      <c r="O41" s="19">
        <v>4</v>
      </c>
      <c r="P41" s="19">
        <v>5</v>
      </c>
      <c r="Q41" s="19">
        <v>3</v>
      </c>
      <c r="R41" s="19">
        <v>1</v>
      </c>
      <c r="S41" s="19">
        <v>4</v>
      </c>
      <c r="T41" s="19">
        <v>3</v>
      </c>
      <c r="U41" s="19">
        <v>3</v>
      </c>
      <c r="V41" s="19">
        <v>2</v>
      </c>
      <c r="W41" s="19">
        <v>5</v>
      </c>
      <c r="X41" s="19">
        <v>4</v>
      </c>
      <c r="Y41" s="19">
        <v>5</v>
      </c>
      <c r="Z41" s="19">
        <v>3</v>
      </c>
      <c r="AA41" s="19">
        <v>3</v>
      </c>
      <c r="AB41" s="19">
        <v>5</v>
      </c>
      <c r="AC41" s="19">
        <v>5</v>
      </c>
      <c r="AD41" s="19">
        <v>5</v>
      </c>
      <c r="AE41" s="19">
        <v>4</v>
      </c>
      <c r="AF41" s="19">
        <v>4</v>
      </c>
      <c r="AG41" s="42">
        <f t="shared" ca="1" si="3"/>
        <v>0.31393109954255194</v>
      </c>
      <c r="AH41" s="42">
        <f t="shared" si="4"/>
        <v>1.0754976321197349</v>
      </c>
      <c r="AI41" s="42">
        <f t="shared" si="5"/>
        <v>0.83333333333333237</v>
      </c>
    </row>
    <row r="42" spans="1:35" ht="15">
      <c r="A42" s="19">
        <v>1225914</v>
      </c>
      <c r="B42" s="19">
        <v>5</v>
      </c>
      <c r="C42" s="19">
        <v>5</v>
      </c>
      <c r="D42" s="19">
        <v>5</v>
      </c>
      <c r="E42" s="19">
        <v>5</v>
      </c>
      <c r="F42" s="19">
        <v>4</v>
      </c>
      <c r="G42" s="19">
        <v>4</v>
      </c>
      <c r="H42" s="19">
        <v>4</v>
      </c>
      <c r="I42" s="19">
        <v>5</v>
      </c>
      <c r="J42" s="19">
        <v>5</v>
      </c>
      <c r="K42" s="19">
        <v>5</v>
      </c>
      <c r="L42" s="19">
        <v>5</v>
      </c>
      <c r="M42" s="19">
        <v>4</v>
      </c>
      <c r="N42" s="19">
        <v>4</v>
      </c>
      <c r="O42" s="19">
        <v>5</v>
      </c>
      <c r="P42" s="19">
        <v>5</v>
      </c>
      <c r="Q42" s="19">
        <v>3</v>
      </c>
      <c r="R42" s="19">
        <v>4</v>
      </c>
      <c r="S42" s="19">
        <v>5</v>
      </c>
      <c r="T42" s="19">
        <v>5</v>
      </c>
      <c r="U42" s="19">
        <v>3</v>
      </c>
      <c r="V42" s="19">
        <v>3</v>
      </c>
      <c r="W42" s="19">
        <v>4</v>
      </c>
      <c r="X42" s="19">
        <v>4</v>
      </c>
      <c r="Y42" s="19">
        <v>3</v>
      </c>
      <c r="Z42" s="19">
        <v>4</v>
      </c>
      <c r="AA42" s="19">
        <v>3</v>
      </c>
      <c r="AB42" s="19">
        <v>4</v>
      </c>
      <c r="AC42" s="19">
        <v>4</v>
      </c>
      <c r="AD42" s="19">
        <v>5</v>
      </c>
      <c r="AE42" s="19">
        <v>5</v>
      </c>
      <c r="AF42" s="19">
        <v>5</v>
      </c>
      <c r="AG42" s="42">
        <f t="shared" ca="1" si="3"/>
        <v>2.5216143295653914E-2</v>
      </c>
      <c r="AH42" s="42">
        <f t="shared" si="4"/>
        <v>0.75106761619881124</v>
      </c>
      <c r="AI42" s="42">
        <f t="shared" si="5"/>
        <v>0.5</v>
      </c>
    </row>
    <row r="43" spans="1:35" ht="15">
      <c r="A43" s="19">
        <v>1620319</v>
      </c>
      <c r="B43" s="19">
        <v>4</v>
      </c>
      <c r="C43" s="19">
        <v>4</v>
      </c>
      <c r="D43" s="19">
        <v>5</v>
      </c>
      <c r="E43" s="19">
        <v>5</v>
      </c>
      <c r="F43" s="19">
        <v>5</v>
      </c>
      <c r="G43" s="19">
        <v>3</v>
      </c>
      <c r="H43" s="19">
        <v>4</v>
      </c>
      <c r="I43" s="19">
        <v>4</v>
      </c>
      <c r="J43" s="19">
        <v>3</v>
      </c>
      <c r="K43" s="19">
        <v>5</v>
      </c>
      <c r="L43" s="19">
        <v>4</v>
      </c>
      <c r="M43" s="19">
        <v>5</v>
      </c>
      <c r="N43" s="19">
        <v>4</v>
      </c>
      <c r="O43" s="19">
        <v>5</v>
      </c>
      <c r="P43" s="19">
        <v>5</v>
      </c>
      <c r="Q43" s="19">
        <v>4</v>
      </c>
      <c r="R43" s="19">
        <v>3</v>
      </c>
      <c r="S43" s="19">
        <v>4</v>
      </c>
      <c r="T43" s="19">
        <v>5</v>
      </c>
      <c r="U43" s="19">
        <v>4</v>
      </c>
      <c r="V43" s="19">
        <v>2</v>
      </c>
      <c r="W43" s="19">
        <v>3</v>
      </c>
      <c r="X43" s="19">
        <v>4</v>
      </c>
      <c r="Y43" s="19">
        <v>3</v>
      </c>
      <c r="Z43" s="19">
        <v>5</v>
      </c>
      <c r="AA43" s="19">
        <v>2</v>
      </c>
      <c r="AB43" s="19">
        <v>5</v>
      </c>
      <c r="AC43" s="19">
        <v>4</v>
      </c>
      <c r="AD43" s="19">
        <v>4</v>
      </c>
      <c r="AE43" s="19">
        <v>4</v>
      </c>
      <c r="AF43" s="19">
        <v>4</v>
      </c>
      <c r="AG43" s="42">
        <f t="shared" ca="1" si="3"/>
        <v>0.28588356648855839</v>
      </c>
      <c r="AH43" s="42">
        <f t="shared" si="4"/>
        <v>0.89792416509848283</v>
      </c>
      <c r="AI43" s="42">
        <f t="shared" si="5"/>
        <v>0.78173595997057133</v>
      </c>
    </row>
    <row r="44" spans="1:35" ht="15">
      <c r="A44" s="19">
        <v>1772901</v>
      </c>
      <c r="B44" s="19">
        <v>4</v>
      </c>
      <c r="C44" s="19">
        <v>4</v>
      </c>
      <c r="D44" s="19">
        <v>5</v>
      </c>
      <c r="E44" s="19">
        <v>5</v>
      </c>
      <c r="F44" s="19">
        <v>5</v>
      </c>
      <c r="G44" s="19">
        <v>3</v>
      </c>
      <c r="H44" s="19">
        <v>1</v>
      </c>
      <c r="I44" s="19">
        <v>4</v>
      </c>
      <c r="J44" s="19">
        <v>4</v>
      </c>
      <c r="K44" s="19">
        <v>5</v>
      </c>
      <c r="L44" s="19">
        <v>5</v>
      </c>
      <c r="M44" s="19">
        <v>5</v>
      </c>
      <c r="N44" s="19">
        <v>3</v>
      </c>
      <c r="O44" s="19">
        <v>3</v>
      </c>
      <c r="P44" s="19">
        <v>4</v>
      </c>
      <c r="Q44" s="19">
        <v>4</v>
      </c>
      <c r="R44" s="19">
        <v>3</v>
      </c>
      <c r="S44" s="19">
        <v>5</v>
      </c>
      <c r="T44" s="19">
        <v>3</v>
      </c>
      <c r="U44" s="19">
        <v>3</v>
      </c>
      <c r="V44" s="19">
        <v>4</v>
      </c>
      <c r="W44" s="19">
        <v>4</v>
      </c>
      <c r="X44" s="19">
        <v>3</v>
      </c>
      <c r="Y44" s="19">
        <v>2</v>
      </c>
      <c r="Z44" s="19">
        <v>4</v>
      </c>
      <c r="AA44" s="19">
        <v>3</v>
      </c>
      <c r="AB44" s="19">
        <v>4</v>
      </c>
      <c r="AC44" s="19">
        <v>3</v>
      </c>
      <c r="AD44" s="19">
        <v>5</v>
      </c>
      <c r="AE44" s="19">
        <v>3</v>
      </c>
      <c r="AF44" s="19">
        <v>5</v>
      </c>
      <c r="AG44" s="42">
        <f t="shared" ca="1" si="3"/>
        <v>0.25326096019696287</v>
      </c>
      <c r="AH44" s="42">
        <f t="shared" si="4"/>
        <v>1.0308627758717754</v>
      </c>
      <c r="AI44" s="42">
        <f t="shared" si="5"/>
        <v>1.2692955176439846</v>
      </c>
    </row>
    <row r="45" spans="1:35" ht="15">
      <c r="A45" s="19">
        <v>149575</v>
      </c>
      <c r="B45" s="19">
        <v>5</v>
      </c>
      <c r="C45" s="19">
        <v>4</v>
      </c>
      <c r="D45" s="19">
        <v>5</v>
      </c>
      <c r="E45" s="19">
        <v>5</v>
      </c>
      <c r="F45" s="19">
        <v>5</v>
      </c>
      <c r="G45" s="19">
        <v>4</v>
      </c>
      <c r="H45" s="19">
        <v>5</v>
      </c>
      <c r="I45" s="19">
        <v>5</v>
      </c>
      <c r="J45" s="19">
        <v>5</v>
      </c>
      <c r="K45" s="19">
        <v>5</v>
      </c>
      <c r="L45" s="19">
        <v>5</v>
      </c>
      <c r="M45" s="19">
        <v>4</v>
      </c>
      <c r="N45" s="19">
        <v>3</v>
      </c>
      <c r="O45" s="19">
        <v>5</v>
      </c>
      <c r="P45" s="19">
        <v>5</v>
      </c>
      <c r="Q45" s="19">
        <v>2</v>
      </c>
      <c r="R45" s="19">
        <v>5</v>
      </c>
      <c r="S45" s="19">
        <v>5</v>
      </c>
      <c r="T45" s="19">
        <v>4</v>
      </c>
      <c r="U45" s="19">
        <v>5</v>
      </c>
      <c r="V45" s="19">
        <v>4</v>
      </c>
      <c r="W45" s="19">
        <v>3</v>
      </c>
      <c r="X45" s="19">
        <v>5</v>
      </c>
      <c r="Y45" s="19">
        <v>4</v>
      </c>
      <c r="Z45" s="19">
        <v>5</v>
      </c>
      <c r="AA45" s="19">
        <v>2</v>
      </c>
      <c r="AB45" s="19">
        <v>5</v>
      </c>
      <c r="AC45" s="19">
        <v>5</v>
      </c>
      <c r="AD45" s="19">
        <v>5</v>
      </c>
      <c r="AE45" s="19">
        <v>5</v>
      </c>
      <c r="AF45" s="19">
        <v>1</v>
      </c>
      <c r="AG45" s="42">
        <f t="shared" ca="1" si="3"/>
        <v>0.40596621144022049</v>
      </c>
      <c r="AH45" s="42">
        <f t="shared" si="4"/>
        <v>1.137298242963249</v>
      </c>
      <c r="AI45" s="42">
        <f t="shared" si="5"/>
        <v>0.44095855184409666</v>
      </c>
    </row>
    <row r="46" spans="1:35" ht="15">
      <c r="A46" s="19">
        <v>1673185</v>
      </c>
      <c r="B46" s="19">
        <v>3</v>
      </c>
      <c r="C46" s="19">
        <v>3</v>
      </c>
      <c r="D46" s="19">
        <v>3</v>
      </c>
      <c r="E46" s="19">
        <v>2</v>
      </c>
      <c r="F46" s="19">
        <v>4</v>
      </c>
      <c r="G46" s="19">
        <v>4</v>
      </c>
      <c r="H46" s="19">
        <v>4</v>
      </c>
      <c r="I46" s="19">
        <v>3</v>
      </c>
      <c r="J46" s="19">
        <v>2</v>
      </c>
      <c r="K46" s="19">
        <v>2</v>
      </c>
      <c r="L46" s="19">
        <v>5</v>
      </c>
      <c r="M46" s="19">
        <v>4</v>
      </c>
      <c r="N46" s="19">
        <v>4</v>
      </c>
      <c r="O46" s="19">
        <v>3</v>
      </c>
      <c r="P46" s="19">
        <v>3</v>
      </c>
      <c r="Q46" s="19">
        <v>3</v>
      </c>
      <c r="R46" s="19">
        <v>3</v>
      </c>
      <c r="S46" s="19">
        <v>4</v>
      </c>
      <c r="T46" s="19">
        <v>4</v>
      </c>
      <c r="U46" s="19">
        <v>3</v>
      </c>
      <c r="V46" s="19">
        <v>2</v>
      </c>
      <c r="W46" s="19">
        <v>2</v>
      </c>
      <c r="X46" s="19">
        <v>3</v>
      </c>
      <c r="Y46" s="19">
        <v>2</v>
      </c>
      <c r="Z46" s="19">
        <v>4</v>
      </c>
      <c r="AA46" s="19">
        <v>2</v>
      </c>
      <c r="AB46" s="19">
        <v>3</v>
      </c>
      <c r="AC46" s="19">
        <v>2</v>
      </c>
      <c r="AD46" s="19">
        <v>4</v>
      </c>
      <c r="AE46" s="19">
        <v>4</v>
      </c>
      <c r="AF46" s="19">
        <v>5</v>
      </c>
      <c r="AG46" s="42">
        <f t="shared" ca="1" si="3"/>
        <v>0.85634894571335973</v>
      </c>
      <c r="AH46" s="42">
        <f t="shared" si="4"/>
        <v>0.94431874477736111</v>
      </c>
      <c r="AI46" s="42">
        <f t="shared" si="5"/>
        <v>0.78173595997057133</v>
      </c>
    </row>
    <row r="47" spans="1:35" ht="15">
      <c r="A47" s="19">
        <v>1473980</v>
      </c>
      <c r="B47" s="19">
        <v>5</v>
      </c>
      <c r="C47" s="19">
        <v>3</v>
      </c>
      <c r="D47" s="19">
        <v>4</v>
      </c>
      <c r="E47" s="19">
        <v>5</v>
      </c>
      <c r="F47" s="19">
        <v>4</v>
      </c>
      <c r="G47" s="19">
        <v>4</v>
      </c>
      <c r="H47" s="19">
        <v>5</v>
      </c>
      <c r="I47" s="19">
        <v>5</v>
      </c>
      <c r="J47" s="19">
        <v>5</v>
      </c>
      <c r="K47" s="19">
        <v>3</v>
      </c>
      <c r="L47" s="19">
        <v>5</v>
      </c>
      <c r="M47" s="19">
        <v>4</v>
      </c>
      <c r="N47" s="19">
        <v>3</v>
      </c>
      <c r="O47" s="19">
        <v>2</v>
      </c>
      <c r="P47" s="19">
        <v>5</v>
      </c>
      <c r="Q47" s="19">
        <v>3</v>
      </c>
      <c r="R47" s="19">
        <v>3</v>
      </c>
      <c r="S47" s="19">
        <v>4</v>
      </c>
      <c r="T47" s="19">
        <v>5</v>
      </c>
      <c r="U47" s="19">
        <v>3</v>
      </c>
      <c r="V47" s="19">
        <v>5</v>
      </c>
      <c r="W47" s="19">
        <v>5</v>
      </c>
      <c r="X47" s="19">
        <v>5</v>
      </c>
      <c r="Y47" s="19">
        <v>3</v>
      </c>
      <c r="Z47" s="19">
        <v>3</v>
      </c>
      <c r="AA47" s="19">
        <v>5</v>
      </c>
      <c r="AB47" s="19">
        <v>5</v>
      </c>
      <c r="AC47" s="19">
        <v>5</v>
      </c>
      <c r="AD47" s="19">
        <v>4</v>
      </c>
      <c r="AE47" s="19">
        <v>5</v>
      </c>
      <c r="AF47" s="19">
        <v>5</v>
      </c>
      <c r="AG47" s="42">
        <f t="shared" ca="1" si="3"/>
        <v>8.477875473409946E-2</v>
      </c>
      <c r="AH47" s="42">
        <f t="shared" si="4"/>
        <v>0.96225044864937637</v>
      </c>
      <c r="AI47" s="42">
        <f t="shared" si="5"/>
        <v>0.72648315725677948</v>
      </c>
    </row>
    <row r="48" spans="1:35" ht="15">
      <c r="A48" s="19">
        <v>1702270</v>
      </c>
      <c r="B48" s="19">
        <v>4</v>
      </c>
      <c r="C48" s="19">
        <v>3</v>
      </c>
      <c r="D48" s="19">
        <v>5</v>
      </c>
      <c r="E48" s="19">
        <v>3</v>
      </c>
      <c r="F48" s="19">
        <v>2</v>
      </c>
      <c r="G48" s="19">
        <v>2</v>
      </c>
      <c r="H48" s="19">
        <v>5</v>
      </c>
      <c r="I48" s="19">
        <v>4</v>
      </c>
      <c r="J48" s="19">
        <v>4</v>
      </c>
      <c r="K48" s="19">
        <v>4</v>
      </c>
      <c r="L48" s="19">
        <v>3</v>
      </c>
      <c r="M48" s="19">
        <v>5</v>
      </c>
      <c r="N48" s="19">
        <v>5</v>
      </c>
      <c r="O48" s="19">
        <v>4</v>
      </c>
      <c r="P48" s="19">
        <v>4</v>
      </c>
      <c r="Q48" s="19">
        <v>1</v>
      </c>
      <c r="R48" s="19">
        <v>3</v>
      </c>
      <c r="S48" s="19">
        <v>5</v>
      </c>
      <c r="T48" s="19">
        <v>5</v>
      </c>
      <c r="U48" s="19">
        <v>1</v>
      </c>
      <c r="V48" s="19">
        <v>3</v>
      </c>
      <c r="W48" s="19">
        <v>2</v>
      </c>
      <c r="X48" s="19">
        <v>2</v>
      </c>
      <c r="Y48" s="19">
        <v>4</v>
      </c>
      <c r="Z48" s="19">
        <v>4</v>
      </c>
      <c r="AA48" s="19">
        <v>3</v>
      </c>
      <c r="AB48" s="19">
        <v>5</v>
      </c>
      <c r="AC48" s="19">
        <v>3</v>
      </c>
      <c r="AD48" s="19">
        <v>5</v>
      </c>
      <c r="AE48" s="19">
        <v>3</v>
      </c>
      <c r="AF48" s="19">
        <v>5</v>
      </c>
      <c r="AG48" s="42">
        <f t="shared" ca="1" si="3"/>
        <v>0.25881995673768388</v>
      </c>
      <c r="AH48" s="42">
        <f t="shared" si="4"/>
        <v>1.2810252304406975</v>
      </c>
      <c r="AI48" s="42">
        <f t="shared" si="5"/>
        <v>1.1303883305208784</v>
      </c>
    </row>
    <row r="49" spans="1:35" ht="15">
      <c r="A49" s="19">
        <v>279966</v>
      </c>
      <c r="B49" s="19">
        <v>3</v>
      </c>
      <c r="C49" s="19">
        <v>3</v>
      </c>
      <c r="D49" s="19">
        <v>5</v>
      </c>
      <c r="E49" s="19">
        <v>5</v>
      </c>
      <c r="F49" s="19">
        <v>4</v>
      </c>
      <c r="G49" s="19">
        <v>3</v>
      </c>
      <c r="H49" s="19">
        <v>4</v>
      </c>
      <c r="I49" s="19">
        <v>3</v>
      </c>
      <c r="J49" s="19">
        <v>5</v>
      </c>
      <c r="K49" s="19">
        <v>4</v>
      </c>
      <c r="L49" s="19">
        <v>5</v>
      </c>
      <c r="M49" s="19">
        <v>3</v>
      </c>
      <c r="N49" s="19">
        <v>2</v>
      </c>
      <c r="O49" s="19">
        <v>2</v>
      </c>
      <c r="P49" s="19">
        <v>4</v>
      </c>
      <c r="Q49" s="19">
        <v>3</v>
      </c>
      <c r="R49" s="19">
        <v>3</v>
      </c>
      <c r="S49" s="19">
        <v>3</v>
      </c>
      <c r="T49" s="19">
        <v>5</v>
      </c>
      <c r="U49" s="19">
        <v>3</v>
      </c>
      <c r="V49" s="19">
        <v>3</v>
      </c>
      <c r="W49" s="19">
        <v>3</v>
      </c>
      <c r="X49" s="19">
        <v>4</v>
      </c>
      <c r="Y49" s="19">
        <v>3</v>
      </c>
      <c r="Z49" s="19">
        <v>2</v>
      </c>
      <c r="AA49" s="19">
        <v>2</v>
      </c>
      <c r="AB49" s="19">
        <v>4</v>
      </c>
      <c r="AC49" s="19">
        <v>5</v>
      </c>
      <c r="AD49" s="19">
        <v>4</v>
      </c>
      <c r="AE49" s="19">
        <v>3</v>
      </c>
      <c r="AF49" s="19">
        <v>4</v>
      </c>
      <c r="AG49" s="42">
        <f t="shared" ca="1" si="3"/>
        <v>0.80917938945889123</v>
      </c>
      <c r="AH49" s="42">
        <f t="shared" si="4"/>
        <v>0.93369956184785285</v>
      </c>
      <c r="AI49" s="42">
        <f t="shared" si="5"/>
        <v>0.92796072713833677</v>
      </c>
    </row>
    <row r="50" spans="1:35" ht="15">
      <c r="A50" s="19">
        <v>108936</v>
      </c>
      <c r="B50" s="19">
        <v>4</v>
      </c>
      <c r="C50" s="19">
        <v>5</v>
      </c>
      <c r="D50" s="19">
        <v>5</v>
      </c>
      <c r="E50" s="19">
        <v>5</v>
      </c>
      <c r="F50" s="19">
        <v>5</v>
      </c>
      <c r="G50" s="19">
        <v>5</v>
      </c>
      <c r="H50" s="19">
        <v>4</v>
      </c>
      <c r="I50" s="19">
        <v>4</v>
      </c>
      <c r="J50" s="19">
        <v>5</v>
      </c>
      <c r="K50" s="19">
        <v>5</v>
      </c>
      <c r="L50" s="19">
        <v>5</v>
      </c>
      <c r="M50" s="19">
        <v>4</v>
      </c>
      <c r="N50" s="19">
        <v>2</v>
      </c>
      <c r="O50" s="19">
        <v>2</v>
      </c>
      <c r="P50" s="19">
        <v>5</v>
      </c>
      <c r="Q50" s="19">
        <v>3</v>
      </c>
      <c r="R50" s="19">
        <v>5</v>
      </c>
      <c r="S50" s="19">
        <v>5</v>
      </c>
      <c r="T50" s="19">
        <v>5</v>
      </c>
      <c r="U50" s="19">
        <v>4</v>
      </c>
      <c r="V50" s="19">
        <v>4</v>
      </c>
      <c r="W50" s="19">
        <v>5</v>
      </c>
      <c r="X50" s="19">
        <v>4</v>
      </c>
      <c r="Y50" s="19">
        <v>4</v>
      </c>
      <c r="Z50" s="19">
        <v>5</v>
      </c>
      <c r="AA50" s="19">
        <v>5</v>
      </c>
      <c r="AB50" s="19">
        <v>5</v>
      </c>
      <c r="AC50" s="19">
        <v>3</v>
      </c>
      <c r="AD50" s="19">
        <v>5</v>
      </c>
      <c r="AE50" s="19">
        <v>5</v>
      </c>
      <c r="AF50" s="19">
        <v>4</v>
      </c>
      <c r="AG50" s="42">
        <f t="shared" ca="1" si="3"/>
        <v>0.46577110133155664</v>
      </c>
      <c r="AH50" s="42">
        <f t="shared" si="4"/>
        <v>0.91986621100779986</v>
      </c>
      <c r="AI50" s="42">
        <f t="shared" si="5"/>
        <v>0.5</v>
      </c>
    </row>
    <row r="51" spans="1:35" ht="15">
      <c r="A51" s="19">
        <v>1569593</v>
      </c>
      <c r="B51" s="19">
        <v>4</v>
      </c>
      <c r="C51" s="19">
        <v>3</v>
      </c>
      <c r="D51" s="19">
        <v>5</v>
      </c>
      <c r="E51" s="19">
        <v>5</v>
      </c>
      <c r="F51" s="19">
        <v>4</v>
      </c>
      <c r="G51" s="19">
        <v>4</v>
      </c>
      <c r="H51" s="19">
        <v>3</v>
      </c>
      <c r="I51" s="19">
        <v>2</v>
      </c>
      <c r="J51" s="19">
        <v>4</v>
      </c>
      <c r="K51" s="19">
        <v>5</v>
      </c>
      <c r="L51" s="19">
        <v>5</v>
      </c>
      <c r="M51" s="19">
        <v>4</v>
      </c>
      <c r="N51" s="19">
        <v>5</v>
      </c>
      <c r="O51" s="19">
        <v>3</v>
      </c>
      <c r="P51" s="19">
        <v>5</v>
      </c>
      <c r="Q51" s="19">
        <v>3</v>
      </c>
      <c r="R51" s="19">
        <v>3</v>
      </c>
      <c r="S51" s="19">
        <v>4</v>
      </c>
      <c r="T51" s="19">
        <v>5</v>
      </c>
      <c r="U51" s="19">
        <v>3</v>
      </c>
      <c r="V51" s="19">
        <v>4</v>
      </c>
      <c r="W51" s="19">
        <v>3</v>
      </c>
      <c r="X51" s="19">
        <v>5</v>
      </c>
      <c r="Y51" s="19">
        <v>2</v>
      </c>
      <c r="Z51" s="19">
        <v>2</v>
      </c>
      <c r="AA51" s="19">
        <v>2</v>
      </c>
      <c r="AB51" s="19">
        <v>2</v>
      </c>
      <c r="AC51" s="19">
        <v>4</v>
      </c>
      <c r="AD51" s="19">
        <v>5</v>
      </c>
      <c r="AE51" s="19">
        <v>4</v>
      </c>
      <c r="AF51" s="19">
        <v>4</v>
      </c>
      <c r="AG51" s="42">
        <f t="shared" ca="1" si="3"/>
        <v>0.33228712270650984</v>
      </c>
      <c r="AH51" s="42">
        <f t="shared" si="4"/>
        <v>1.0741723110591492</v>
      </c>
      <c r="AI51" s="42">
        <f t="shared" si="5"/>
        <v>0.97182531580754927</v>
      </c>
    </row>
    <row r="52" spans="1:35" ht="15">
      <c r="A52" s="19">
        <v>716173</v>
      </c>
      <c r="B52" s="19">
        <v>5</v>
      </c>
      <c r="C52" s="19">
        <v>4</v>
      </c>
      <c r="D52" s="19">
        <v>5</v>
      </c>
      <c r="E52" s="19">
        <v>5</v>
      </c>
      <c r="F52" s="19">
        <v>5</v>
      </c>
      <c r="G52" s="19">
        <v>5</v>
      </c>
      <c r="H52" s="19">
        <v>5</v>
      </c>
      <c r="I52" s="19">
        <v>5</v>
      </c>
      <c r="J52" s="19">
        <v>5</v>
      </c>
      <c r="K52" s="19">
        <v>4</v>
      </c>
      <c r="L52" s="19">
        <v>5</v>
      </c>
      <c r="M52" s="19">
        <v>5</v>
      </c>
      <c r="N52" s="19">
        <v>4</v>
      </c>
      <c r="O52" s="19">
        <v>4</v>
      </c>
      <c r="P52" s="19">
        <v>5</v>
      </c>
      <c r="Q52" s="19">
        <v>4</v>
      </c>
      <c r="R52" s="19">
        <v>4</v>
      </c>
      <c r="S52" s="19">
        <v>5</v>
      </c>
      <c r="T52" s="19">
        <v>5</v>
      </c>
      <c r="U52" s="19">
        <v>2</v>
      </c>
      <c r="V52" s="19">
        <v>5</v>
      </c>
      <c r="W52" s="19">
        <v>4</v>
      </c>
      <c r="X52" s="19">
        <v>5</v>
      </c>
      <c r="Y52" s="19">
        <v>5</v>
      </c>
      <c r="Z52" s="19">
        <v>5</v>
      </c>
      <c r="AA52" s="19">
        <v>4</v>
      </c>
      <c r="AB52" s="19">
        <v>5</v>
      </c>
      <c r="AC52" s="19">
        <v>5</v>
      </c>
      <c r="AD52" s="19">
        <v>5</v>
      </c>
      <c r="AE52" s="19">
        <v>5</v>
      </c>
      <c r="AF52" s="19">
        <v>5</v>
      </c>
      <c r="AG52" s="42">
        <f t="shared" ca="1" si="3"/>
        <v>0.80121582482672893</v>
      </c>
      <c r="AH52" s="42">
        <f t="shared" si="4"/>
        <v>0.68770231418432293</v>
      </c>
      <c r="AI52" s="42">
        <f t="shared" si="5"/>
        <v>0.33333333333333276</v>
      </c>
    </row>
    <row r="53" spans="1:35" ht="15">
      <c r="A53" s="19">
        <v>1365840</v>
      </c>
      <c r="B53" s="19">
        <v>5</v>
      </c>
      <c r="C53" s="19">
        <v>4</v>
      </c>
      <c r="D53" s="19">
        <v>5</v>
      </c>
      <c r="E53" s="19">
        <v>5</v>
      </c>
      <c r="F53" s="19">
        <v>5</v>
      </c>
      <c r="G53" s="19">
        <v>4</v>
      </c>
      <c r="H53" s="19">
        <v>4</v>
      </c>
      <c r="I53" s="19">
        <v>5</v>
      </c>
      <c r="J53" s="19">
        <v>5</v>
      </c>
      <c r="K53" s="19">
        <v>5</v>
      </c>
      <c r="L53" s="19">
        <v>5</v>
      </c>
      <c r="M53" s="19">
        <v>5</v>
      </c>
      <c r="N53" s="19">
        <v>4</v>
      </c>
      <c r="O53" s="19">
        <v>4</v>
      </c>
      <c r="P53" s="19">
        <v>5</v>
      </c>
      <c r="Q53" s="19">
        <v>4</v>
      </c>
      <c r="R53" s="19">
        <v>2</v>
      </c>
      <c r="S53" s="19">
        <v>5</v>
      </c>
      <c r="T53" s="19">
        <v>5</v>
      </c>
      <c r="U53" s="19">
        <v>4</v>
      </c>
      <c r="V53" s="19">
        <v>3</v>
      </c>
      <c r="W53" s="19">
        <v>4</v>
      </c>
      <c r="X53" s="19">
        <v>4</v>
      </c>
      <c r="Y53" s="19">
        <v>3</v>
      </c>
      <c r="Z53" s="19">
        <v>5</v>
      </c>
      <c r="AA53" s="19">
        <v>3</v>
      </c>
      <c r="AB53" s="19">
        <v>4</v>
      </c>
      <c r="AC53" s="19">
        <v>4</v>
      </c>
      <c r="AD53" s="19">
        <v>5</v>
      </c>
      <c r="AE53" s="19">
        <v>4</v>
      </c>
      <c r="AF53" s="19">
        <v>5</v>
      </c>
      <c r="AG53" s="42">
        <f t="shared" ca="1" si="3"/>
        <v>0.24729440515632728</v>
      </c>
      <c r="AH53" s="42">
        <f t="shared" si="4"/>
        <v>0.81299979149361412</v>
      </c>
      <c r="AI53" s="42">
        <f t="shared" si="5"/>
        <v>0.5</v>
      </c>
    </row>
    <row r="54" spans="1:35" ht="15">
      <c r="A54" s="19">
        <v>2433610</v>
      </c>
      <c r="B54" s="19">
        <v>4</v>
      </c>
      <c r="C54" s="19">
        <v>4</v>
      </c>
      <c r="D54" s="19">
        <v>5</v>
      </c>
      <c r="E54" s="19">
        <v>5</v>
      </c>
      <c r="F54" s="19">
        <v>5</v>
      </c>
      <c r="G54" s="19">
        <v>2</v>
      </c>
      <c r="H54" s="19">
        <v>3</v>
      </c>
      <c r="I54" s="19">
        <v>4</v>
      </c>
      <c r="J54" s="19">
        <v>5</v>
      </c>
      <c r="K54" s="19">
        <v>5</v>
      </c>
      <c r="L54" s="19">
        <v>2</v>
      </c>
      <c r="M54" s="19">
        <v>5</v>
      </c>
      <c r="N54" s="19">
        <v>3</v>
      </c>
      <c r="O54" s="19">
        <v>2</v>
      </c>
      <c r="P54" s="19">
        <v>4</v>
      </c>
      <c r="Q54" s="19">
        <v>4</v>
      </c>
      <c r="R54" s="19">
        <v>4</v>
      </c>
      <c r="S54" s="19">
        <v>2</v>
      </c>
      <c r="T54" s="19">
        <v>5</v>
      </c>
      <c r="U54" s="19">
        <v>3</v>
      </c>
      <c r="V54" s="19">
        <v>4</v>
      </c>
      <c r="W54" s="19">
        <v>3</v>
      </c>
      <c r="X54" s="19">
        <v>4</v>
      </c>
      <c r="Y54" s="19">
        <v>3</v>
      </c>
      <c r="Z54" s="19">
        <v>3</v>
      </c>
      <c r="AA54" s="19">
        <v>4</v>
      </c>
      <c r="AB54" s="19">
        <v>4</v>
      </c>
      <c r="AC54" s="19">
        <v>1</v>
      </c>
      <c r="AD54" s="19">
        <v>5</v>
      </c>
      <c r="AE54" s="19">
        <v>1</v>
      </c>
      <c r="AF54" s="19">
        <v>4</v>
      </c>
      <c r="AG54" s="42">
        <f t="shared" ca="1" si="3"/>
        <v>0.86471627531826978</v>
      </c>
      <c r="AH54" s="42">
        <f t="shared" si="4"/>
        <v>1.2206672314879641</v>
      </c>
      <c r="AI54" s="42">
        <f t="shared" si="5"/>
        <v>1.0540925533894596</v>
      </c>
    </row>
    <row r="55" spans="1:35" ht="15">
      <c r="A55" s="19">
        <v>134182</v>
      </c>
      <c r="B55" s="19">
        <v>2</v>
      </c>
      <c r="C55" s="19">
        <v>2</v>
      </c>
      <c r="D55" s="19">
        <v>5</v>
      </c>
      <c r="E55" s="19">
        <v>3</v>
      </c>
      <c r="F55" s="19">
        <v>3</v>
      </c>
      <c r="G55" s="19">
        <v>1</v>
      </c>
      <c r="H55" s="19">
        <v>5</v>
      </c>
      <c r="I55" s="19">
        <v>3</v>
      </c>
      <c r="J55" s="19">
        <v>5</v>
      </c>
      <c r="K55" s="19">
        <v>3</v>
      </c>
      <c r="L55" s="19">
        <v>3</v>
      </c>
      <c r="M55" s="19">
        <v>3</v>
      </c>
      <c r="N55" s="19">
        <v>2</v>
      </c>
      <c r="O55" s="19">
        <v>4</v>
      </c>
      <c r="P55" s="19">
        <v>2</v>
      </c>
      <c r="Q55" s="19">
        <v>1</v>
      </c>
      <c r="R55" s="19">
        <v>4</v>
      </c>
      <c r="S55" s="19">
        <v>3</v>
      </c>
      <c r="T55" s="19">
        <v>5</v>
      </c>
      <c r="U55" s="19">
        <v>4</v>
      </c>
      <c r="V55" s="19">
        <v>4</v>
      </c>
      <c r="W55" s="19">
        <v>5</v>
      </c>
      <c r="X55" s="19">
        <v>5</v>
      </c>
      <c r="Y55" s="19">
        <v>2</v>
      </c>
      <c r="Z55" s="19">
        <v>3</v>
      </c>
      <c r="AA55" s="19">
        <v>1</v>
      </c>
      <c r="AB55" s="19">
        <v>4</v>
      </c>
      <c r="AC55" s="19">
        <v>3</v>
      </c>
      <c r="AD55" s="19">
        <v>5</v>
      </c>
      <c r="AE55" s="19">
        <v>1</v>
      </c>
      <c r="AF55" s="19">
        <v>3</v>
      </c>
      <c r="AG55" s="42">
        <f t="shared" ca="1" si="3"/>
        <v>0.75969020964575495</v>
      </c>
      <c r="AH55" s="42">
        <f t="shared" si="4"/>
        <v>1.3397282541141675</v>
      </c>
      <c r="AI55" s="42">
        <f t="shared" si="5"/>
        <v>1.4813657362192649</v>
      </c>
    </row>
    <row r="56" spans="1:35" ht="15">
      <c r="A56" s="19">
        <v>1201294</v>
      </c>
      <c r="B56" s="19">
        <v>4</v>
      </c>
      <c r="C56" s="19">
        <v>4</v>
      </c>
      <c r="D56" s="19">
        <v>4</v>
      </c>
      <c r="E56" s="19">
        <v>4</v>
      </c>
      <c r="F56" s="19">
        <v>4</v>
      </c>
      <c r="G56" s="19">
        <v>5</v>
      </c>
      <c r="H56" s="19">
        <v>1</v>
      </c>
      <c r="I56" s="19">
        <v>4</v>
      </c>
      <c r="J56" s="19">
        <v>1</v>
      </c>
      <c r="K56" s="19">
        <v>5</v>
      </c>
      <c r="L56" s="19">
        <v>4</v>
      </c>
      <c r="M56" s="19">
        <v>4</v>
      </c>
      <c r="N56" s="19">
        <v>1</v>
      </c>
      <c r="O56" s="19">
        <v>5</v>
      </c>
      <c r="P56" s="19">
        <v>5</v>
      </c>
      <c r="Q56" s="19">
        <v>4</v>
      </c>
      <c r="R56" s="19">
        <v>4</v>
      </c>
      <c r="S56" s="19">
        <v>1</v>
      </c>
      <c r="T56" s="19">
        <v>5</v>
      </c>
      <c r="U56" s="19">
        <v>5</v>
      </c>
      <c r="V56" s="19">
        <v>2</v>
      </c>
      <c r="W56" s="19">
        <v>3</v>
      </c>
      <c r="X56" s="19">
        <v>4</v>
      </c>
      <c r="Y56" s="19">
        <v>1</v>
      </c>
      <c r="Z56" s="19">
        <v>3</v>
      </c>
      <c r="AA56" s="19">
        <v>3</v>
      </c>
      <c r="AB56" s="19">
        <v>5</v>
      </c>
      <c r="AC56" s="19">
        <v>4</v>
      </c>
      <c r="AD56" s="19">
        <v>3</v>
      </c>
      <c r="AE56" s="19">
        <v>4</v>
      </c>
      <c r="AF56" s="19">
        <v>4</v>
      </c>
      <c r="AG56" s="42">
        <f t="shared" ca="1" si="3"/>
        <v>9.7432293077854837E-2</v>
      </c>
      <c r="AH56" s="42">
        <f t="shared" si="4"/>
        <v>1.4242506901841505</v>
      </c>
      <c r="AI56" s="42">
        <f t="shared" si="5"/>
        <v>1.4240006242195888</v>
      </c>
    </row>
    <row r="57" spans="1:35" ht="15">
      <c r="A57" s="19">
        <v>2204563</v>
      </c>
      <c r="B57" s="19">
        <v>4</v>
      </c>
      <c r="C57" s="19">
        <v>4</v>
      </c>
      <c r="D57" s="19">
        <v>5</v>
      </c>
      <c r="E57" s="19">
        <v>5</v>
      </c>
      <c r="F57" s="19">
        <v>5</v>
      </c>
      <c r="G57" s="19">
        <v>1</v>
      </c>
      <c r="H57" s="19">
        <v>4</v>
      </c>
      <c r="I57" s="19">
        <v>1</v>
      </c>
      <c r="J57" s="19">
        <v>3</v>
      </c>
      <c r="K57" s="19">
        <v>5</v>
      </c>
      <c r="L57" s="19">
        <v>5</v>
      </c>
      <c r="M57" s="19">
        <v>1</v>
      </c>
      <c r="N57" s="19">
        <v>1</v>
      </c>
      <c r="O57" s="19">
        <v>5</v>
      </c>
      <c r="P57" s="19">
        <v>4</v>
      </c>
      <c r="Q57" s="19">
        <v>2</v>
      </c>
      <c r="R57" s="19">
        <v>2</v>
      </c>
      <c r="S57" s="19">
        <v>2</v>
      </c>
      <c r="T57" s="19">
        <v>2</v>
      </c>
      <c r="U57" s="19">
        <v>3</v>
      </c>
      <c r="V57" s="19">
        <v>1</v>
      </c>
      <c r="W57" s="19">
        <v>3</v>
      </c>
      <c r="X57" s="19">
        <v>1</v>
      </c>
      <c r="Y57" s="19">
        <v>1</v>
      </c>
      <c r="Z57" s="19">
        <v>4</v>
      </c>
      <c r="AA57" s="19">
        <v>2</v>
      </c>
      <c r="AB57" s="19">
        <v>4</v>
      </c>
      <c r="AC57" s="19">
        <v>1</v>
      </c>
      <c r="AD57" s="19">
        <v>5</v>
      </c>
      <c r="AE57" s="19">
        <v>1</v>
      </c>
      <c r="AF57" s="19">
        <v>5</v>
      </c>
      <c r="AG57" s="42">
        <f t="shared" ca="1" si="3"/>
        <v>0.20225086041515361</v>
      </c>
      <c r="AH57" s="42">
        <f t="shared" si="4"/>
        <v>1.6074966824368826</v>
      </c>
      <c r="AI57" s="42">
        <f t="shared" si="5"/>
        <v>1.5898986690282431</v>
      </c>
    </row>
    <row r="58" spans="1:35" ht="15">
      <c r="A58" s="19">
        <v>879760</v>
      </c>
      <c r="B58" s="19">
        <v>4</v>
      </c>
      <c r="C58" s="19">
        <v>4</v>
      </c>
      <c r="D58" s="19">
        <v>5</v>
      </c>
      <c r="E58" s="19">
        <v>5</v>
      </c>
      <c r="F58" s="19">
        <v>5</v>
      </c>
      <c r="G58" s="19">
        <v>3</v>
      </c>
      <c r="H58" s="19">
        <v>5</v>
      </c>
      <c r="I58" s="19">
        <v>5</v>
      </c>
      <c r="J58" s="19">
        <v>5</v>
      </c>
      <c r="K58" s="19">
        <v>5</v>
      </c>
      <c r="L58" s="19">
        <v>5</v>
      </c>
      <c r="M58" s="19">
        <v>5</v>
      </c>
      <c r="N58" s="19">
        <v>5</v>
      </c>
      <c r="O58" s="19">
        <v>4</v>
      </c>
      <c r="P58" s="19">
        <v>4</v>
      </c>
      <c r="Q58" s="19">
        <v>2</v>
      </c>
      <c r="R58" s="19">
        <v>3</v>
      </c>
      <c r="S58" s="19">
        <v>4</v>
      </c>
      <c r="T58" s="19">
        <v>4</v>
      </c>
      <c r="U58" s="19">
        <v>2</v>
      </c>
      <c r="V58" s="19">
        <v>3</v>
      </c>
      <c r="W58" s="19">
        <v>4</v>
      </c>
      <c r="X58" s="19">
        <v>5</v>
      </c>
      <c r="Y58" s="19">
        <v>2</v>
      </c>
      <c r="Z58" s="19">
        <v>4</v>
      </c>
      <c r="AA58" s="19">
        <v>3</v>
      </c>
      <c r="AB58" s="19">
        <v>4</v>
      </c>
      <c r="AC58" s="19">
        <v>4</v>
      </c>
      <c r="AD58" s="19">
        <v>5</v>
      </c>
      <c r="AE58" s="19">
        <v>4</v>
      </c>
      <c r="AF58" s="19">
        <v>5</v>
      </c>
      <c r="AG58" s="42">
        <f t="shared" ca="1" si="3"/>
        <v>0.48130015291924355</v>
      </c>
      <c r="AH58" s="42">
        <f t="shared" si="4"/>
        <v>1.0183501544346316</v>
      </c>
      <c r="AI58" s="42">
        <f t="shared" si="5"/>
        <v>0.72648315725677948</v>
      </c>
    </row>
    <row r="59" spans="1:35" ht="15">
      <c r="A59" s="19">
        <v>2439493</v>
      </c>
      <c r="B59" s="19">
        <v>3</v>
      </c>
      <c r="C59" s="19">
        <v>1</v>
      </c>
      <c r="D59" s="19">
        <v>1</v>
      </c>
      <c r="E59" s="19">
        <v>5</v>
      </c>
      <c r="F59" s="19">
        <v>1</v>
      </c>
      <c r="G59" s="19">
        <v>1</v>
      </c>
      <c r="H59" s="19">
        <v>5</v>
      </c>
      <c r="I59" s="19">
        <v>4</v>
      </c>
      <c r="J59" s="19">
        <v>4</v>
      </c>
      <c r="K59" s="19">
        <v>1</v>
      </c>
      <c r="L59" s="19">
        <v>5</v>
      </c>
      <c r="M59" s="19">
        <v>3</v>
      </c>
      <c r="N59" s="19">
        <v>5</v>
      </c>
      <c r="O59" s="19">
        <v>1</v>
      </c>
      <c r="P59" s="19">
        <v>5</v>
      </c>
      <c r="Q59" s="19">
        <v>1</v>
      </c>
      <c r="R59" s="19">
        <v>1</v>
      </c>
      <c r="S59" s="19">
        <v>1</v>
      </c>
      <c r="T59" s="19">
        <v>4</v>
      </c>
      <c r="U59" s="19">
        <v>1</v>
      </c>
      <c r="V59" s="19">
        <v>5</v>
      </c>
      <c r="W59" s="19">
        <v>5</v>
      </c>
      <c r="X59" s="19">
        <v>2</v>
      </c>
      <c r="Y59" s="19">
        <v>5</v>
      </c>
      <c r="Z59" s="19">
        <v>1</v>
      </c>
      <c r="AA59" s="19">
        <v>5</v>
      </c>
      <c r="AB59" s="19">
        <v>5</v>
      </c>
      <c r="AC59" s="19">
        <v>5</v>
      </c>
      <c r="AD59" s="19">
        <v>1</v>
      </c>
      <c r="AE59" s="19">
        <v>5</v>
      </c>
      <c r="AF59" s="19">
        <v>1</v>
      </c>
      <c r="AG59" s="42">
        <f t="shared" ca="1" si="3"/>
        <v>0.88709610250898141</v>
      </c>
      <c r="AH59" s="42">
        <f t="shared" si="4"/>
        <v>1.8795647189611568</v>
      </c>
      <c r="AI59" s="42">
        <f t="shared" si="5"/>
        <v>1.7873008824606014</v>
      </c>
    </row>
    <row r="60" spans="1:35" ht="15">
      <c r="A60" s="19">
        <v>1898804</v>
      </c>
      <c r="B60" s="19">
        <v>4</v>
      </c>
      <c r="C60" s="19">
        <v>4</v>
      </c>
      <c r="D60" s="19">
        <v>5</v>
      </c>
      <c r="E60" s="19">
        <v>4</v>
      </c>
      <c r="F60" s="19">
        <v>4</v>
      </c>
      <c r="G60" s="19">
        <v>4</v>
      </c>
      <c r="H60" s="19">
        <v>4</v>
      </c>
      <c r="I60" s="19">
        <v>5</v>
      </c>
      <c r="J60" s="19">
        <v>5</v>
      </c>
      <c r="K60" s="19">
        <v>4</v>
      </c>
      <c r="L60" s="19">
        <v>4</v>
      </c>
      <c r="M60" s="19">
        <v>4</v>
      </c>
      <c r="N60" s="19">
        <v>4</v>
      </c>
      <c r="O60" s="19">
        <v>2</v>
      </c>
      <c r="P60" s="19">
        <v>3</v>
      </c>
      <c r="Q60" s="19">
        <v>4</v>
      </c>
      <c r="R60" s="19">
        <v>3</v>
      </c>
      <c r="S60" s="19">
        <v>4</v>
      </c>
      <c r="T60" s="19">
        <v>4</v>
      </c>
      <c r="U60" s="19">
        <v>3</v>
      </c>
      <c r="V60" s="19">
        <v>3</v>
      </c>
      <c r="W60" s="19">
        <v>4</v>
      </c>
      <c r="X60" s="19">
        <v>5</v>
      </c>
      <c r="Y60" s="19">
        <v>3</v>
      </c>
      <c r="Z60" s="19">
        <v>4</v>
      </c>
      <c r="AA60" s="19">
        <v>3</v>
      </c>
      <c r="AB60" s="19">
        <v>4</v>
      </c>
      <c r="AC60" s="19">
        <v>4</v>
      </c>
      <c r="AD60" s="19">
        <v>4</v>
      </c>
      <c r="AE60" s="19">
        <v>5</v>
      </c>
      <c r="AF60" s="19">
        <v>4</v>
      </c>
      <c r="AG60" s="42">
        <f t="shared" ca="1" si="3"/>
        <v>0.89406438727982085</v>
      </c>
      <c r="AH60" s="42">
        <f t="shared" si="4"/>
        <v>0.71810132688187889</v>
      </c>
      <c r="AI60" s="42">
        <f t="shared" si="5"/>
        <v>0.5</v>
      </c>
    </row>
    <row r="61" spans="1:35" ht="15">
      <c r="A61" s="19">
        <v>387418</v>
      </c>
      <c r="B61" s="19">
        <v>5</v>
      </c>
      <c r="C61" s="19">
        <v>4</v>
      </c>
      <c r="D61" s="19">
        <v>2</v>
      </c>
      <c r="E61" s="19">
        <v>4</v>
      </c>
      <c r="F61" s="19">
        <v>4</v>
      </c>
      <c r="G61" s="19">
        <v>1</v>
      </c>
      <c r="H61" s="19">
        <v>4</v>
      </c>
      <c r="I61" s="19">
        <v>4</v>
      </c>
      <c r="J61" s="19">
        <v>3</v>
      </c>
      <c r="K61" s="19">
        <v>3</v>
      </c>
      <c r="L61" s="19">
        <v>5</v>
      </c>
      <c r="M61" s="19">
        <v>4</v>
      </c>
      <c r="N61" s="19">
        <v>3</v>
      </c>
      <c r="O61" s="19">
        <v>5</v>
      </c>
      <c r="P61" s="19">
        <v>3</v>
      </c>
      <c r="Q61" s="19">
        <v>3</v>
      </c>
      <c r="R61" s="19">
        <v>5</v>
      </c>
      <c r="S61" s="19">
        <v>2</v>
      </c>
      <c r="T61" s="19">
        <v>4</v>
      </c>
      <c r="U61" s="19">
        <v>4</v>
      </c>
      <c r="V61" s="19">
        <v>4</v>
      </c>
      <c r="W61" s="19">
        <v>4</v>
      </c>
      <c r="X61" s="19">
        <v>4</v>
      </c>
      <c r="Y61" s="19">
        <v>3</v>
      </c>
      <c r="Z61" s="19">
        <v>1</v>
      </c>
      <c r="AA61" s="19">
        <v>2</v>
      </c>
      <c r="AB61" s="19">
        <v>4</v>
      </c>
      <c r="AC61" s="19">
        <v>4</v>
      </c>
      <c r="AD61" s="19">
        <v>3</v>
      </c>
      <c r="AE61" s="19">
        <v>4</v>
      </c>
      <c r="AF61" s="19">
        <v>5</v>
      </c>
      <c r="AG61" s="42">
        <f t="shared" ca="1" si="3"/>
        <v>0.72141510181777768</v>
      </c>
      <c r="AH61" s="42">
        <f t="shared" si="4"/>
        <v>1.0873528324955901</v>
      </c>
      <c r="AI61" s="42">
        <f t="shared" si="5"/>
        <v>1.2360330811826108</v>
      </c>
    </row>
    <row r="62" spans="1:35" ht="15">
      <c r="A62" s="19">
        <v>2485642</v>
      </c>
      <c r="B62" s="19">
        <v>5</v>
      </c>
      <c r="C62" s="19">
        <v>5</v>
      </c>
      <c r="D62" s="19">
        <v>5</v>
      </c>
      <c r="E62" s="19">
        <v>5</v>
      </c>
      <c r="F62" s="19">
        <v>5</v>
      </c>
      <c r="G62" s="19">
        <v>2</v>
      </c>
      <c r="H62" s="19">
        <v>5</v>
      </c>
      <c r="I62" s="19">
        <v>4</v>
      </c>
      <c r="J62" s="19">
        <v>4</v>
      </c>
      <c r="K62" s="19">
        <v>5</v>
      </c>
      <c r="L62" s="19">
        <v>5</v>
      </c>
      <c r="M62" s="19">
        <v>5</v>
      </c>
      <c r="N62" s="19">
        <v>3</v>
      </c>
      <c r="O62" s="19">
        <v>5</v>
      </c>
      <c r="P62" s="19">
        <v>5</v>
      </c>
      <c r="Q62" s="19">
        <v>4</v>
      </c>
      <c r="R62" s="19">
        <v>3</v>
      </c>
      <c r="S62" s="19">
        <v>4</v>
      </c>
      <c r="T62" s="19">
        <v>4</v>
      </c>
      <c r="U62" s="19">
        <v>4</v>
      </c>
      <c r="V62" s="19">
        <v>4</v>
      </c>
      <c r="W62" s="19">
        <v>4</v>
      </c>
      <c r="X62" s="19">
        <v>4</v>
      </c>
      <c r="Y62" s="19">
        <v>1</v>
      </c>
      <c r="Z62" s="19">
        <v>5</v>
      </c>
      <c r="AA62" s="19">
        <v>2</v>
      </c>
      <c r="AB62" s="19">
        <v>5</v>
      </c>
      <c r="AC62" s="19">
        <v>3</v>
      </c>
      <c r="AD62" s="19">
        <v>5</v>
      </c>
      <c r="AE62" s="19">
        <v>3</v>
      </c>
      <c r="AF62" s="19">
        <v>4</v>
      </c>
      <c r="AG62" s="42">
        <f t="shared" ca="1" si="3"/>
        <v>0.11217259793017309</v>
      </c>
      <c r="AH62" s="42">
        <f t="shared" si="4"/>
        <v>1.0912759462588699</v>
      </c>
      <c r="AI62" s="42">
        <f t="shared" si="5"/>
        <v>1.0137937550497036</v>
      </c>
    </row>
    <row r="63" spans="1:35" ht="15">
      <c r="A63" s="19">
        <v>933855</v>
      </c>
      <c r="B63" s="19">
        <v>5</v>
      </c>
      <c r="C63" s="19">
        <v>2</v>
      </c>
      <c r="D63" s="19">
        <v>5</v>
      </c>
      <c r="E63" s="19">
        <v>2</v>
      </c>
      <c r="F63" s="19">
        <v>5</v>
      </c>
      <c r="G63" s="19">
        <v>5</v>
      </c>
      <c r="H63" s="19">
        <v>5</v>
      </c>
      <c r="I63" s="19">
        <v>5</v>
      </c>
      <c r="J63" s="19">
        <v>5</v>
      </c>
      <c r="K63" s="19">
        <v>3</v>
      </c>
      <c r="L63" s="19">
        <v>2</v>
      </c>
      <c r="M63" s="19">
        <v>3</v>
      </c>
      <c r="N63" s="19">
        <v>4</v>
      </c>
      <c r="O63" s="19">
        <v>3</v>
      </c>
      <c r="P63" s="19">
        <v>2</v>
      </c>
      <c r="Q63" s="19">
        <v>2</v>
      </c>
      <c r="R63" s="19">
        <v>4</v>
      </c>
      <c r="S63" s="19">
        <v>5</v>
      </c>
      <c r="T63" s="19">
        <v>4</v>
      </c>
      <c r="U63" s="19">
        <v>3</v>
      </c>
      <c r="V63" s="19">
        <v>3</v>
      </c>
      <c r="W63" s="19">
        <v>2</v>
      </c>
      <c r="X63" s="19">
        <v>3</v>
      </c>
      <c r="Y63" s="19">
        <v>2</v>
      </c>
      <c r="Z63" s="19">
        <v>5</v>
      </c>
      <c r="AA63" s="19">
        <v>2</v>
      </c>
      <c r="AB63" s="19">
        <v>5</v>
      </c>
      <c r="AC63" s="19">
        <v>2</v>
      </c>
      <c r="AD63" s="19">
        <v>5</v>
      </c>
      <c r="AE63" s="19">
        <v>4</v>
      </c>
      <c r="AF63" s="19">
        <v>5</v>
      </c>
      <c r="AG63" s="42">
        <f t="shared" ca="1" si="3"/>
        <v>0.91270621276937014</v>
      </c>
      <c r="AH63" s="42">
        <f t="shared" si="4"/>
        <v>1.2449327491304703</v>
      </c>
      <c r="AI63" s="42">
        <f t="shared" si="5"/>
        <v>1.3228756555322954</v>
      </c>
    </row>
    <row r="64" spans="1:35" ht="15">
      <c r="A64" s="19">
        <v>1150035</v>
      </c>
      <c r="B64" s="19">
        <v>4</v>
      </c>
      <c r="C64" s="19">
        <v>5</v>
      </c>
      <c r="D64" s="19">
        <v>5</v>
      </c>
      <c r="E64" s="19">
        <v>5</v>
      </c>
      <c r="F64" s="19">
        <v>4</v>
      </c>
      <c r="G64" s="19">
        <v>4</v>
      </c>
      <c r="H64" s="19">
        <v>4</v>
      </c>
      <c r="I64" s="19">
        <v>4</v>
      </c>
      <c r="J64" s="19">
        <v>4</v>
      </c>
      <c r="K64" s="19">
        <v>5</v>
      </c>
      <c r="L64" s="19">
        <v>5</v>
      </c>
      <c r="M64" s="19">
        <v>4</v>
      </c>
      <c r="N64" s="19">
        <v>4</v>
      </c>
      <c r="O64" s="19">
        <v>4</v>
      </c>
      <c r="P64" s="19">
        <v>5</v>
      </c>
      <c r="Q64" s="19">
        <v>4</v>
      </c>
      <c r="R64" s="19">
        <v>3</v>
      </c>
      <c r="S64" s="19">
        <v>4</v>
      </c>
      <c r="T64" s="19">
        <v>5</v>
      </c>
      <c r="U64" s="19">
        <v>4</v>
      </c>
      <c r="V64" s="19">
        <v>3</v>
      </c>
      <c r="W64" s="19">
        <v>3</v>
      </c>
      <c r="X64" s="19">
        <v>4</v>
      </c>
      <c r="Y64" s="19">
        <v>2</v>
      </c>
      <c r="Z64" s="19">
        <v>5</v>
      </c>
      <c r="AA64" s="19">
        <v>2</v>
      </c>
      <c r="AB64" s="19">
        <v>5</v>
      </c>
      <c r="AC64" s="19">
        <v>4</v>
      </c>
      <c r="AD64" s="19">
        <v>5</v>
      </c>
      <c r="AE64" s="19">
        <v>3</v>
      </c>
      <c r="AF64" s="19">
        <v>5</v>
      </c>
      <c r="AG64" s="42">
        <f t="shared" ca="1" si="3"/>
        <v>0.95811957572865691</v>
      </c>
      <c r="AH64" s="42">
        <f t="shared" si="4"/>
        <v>0.8770580193070292</v>
      </c>
      <c r="AI64" s="42">
        <f t="shared" si="5"/>
        <v>0.5</v>
      </c>
    </row>
    <row r="65" spans="1:35" ht="15">
      <c r="A65" s="19">
        <v>2115174</v>
      </c>
      <c r="B65" s="19">
        <v>4</v>
      </c>
      <c r="C65" s="19">
        <v>5</v>
      </c>
      <c r="D65" s="19">
        <v>5</v>
      </c>
      <c r="E65" s="19">
        <v>5</v>
      </c>
      <c r="F65" s="19">
        <v>4</v>
      </c>
      <c r="G65" s="19">
        <v>5</v>
      </c>
      <c r="H65" s="19">
        <v>5</v>
      </c>
      <c r="I65" s="19">
        <v>5</v>
      </c>
      <c r="J65" s="19">
        <v>5</v>
      </c>
      <c r="K65" s="19">
        <v>5</v>
      </c>
      <c r="L65" s="19">
        <v>5</v>
      </c>
      <c r="M65" s="19">
        <v>4</v>
      </c>
      <c r="N65" s="19">
        <v>4</v>
      </c>
      <c r="O65" s="19">
        <v>5</v>
      </c>
      <c r="P65" s="19">
        <v>4</v>
      </c>
      <c r="Q65" s="19">
        <v>4</v>
      </c>
      <c r="R65" s="19">
        <v>4</v>
      </c>
      <c r="S65" s="19">
        <v>5</v>
      </c>
      <c r="T65" s="19">
        <v>4</v>
      </c>
      <c r="U65" s="19">
        <v>4</v>
      </c>
      <c r="V65" s="19">
        <v>3</v>
      </c>
      <c r="W65" s="19">
        <v>4</v>
      </c>
      <c r="X65" s="19">
        <v>5</v>
      </c>
      <c r="Y65" s="19">
        <v>5</v>
      </c>
      <c r="Z65" s="19">
        <v>5</v>
      </c>
      <c r="AA65" s="19">
        <v>3</v>
      </c>
      <c r="AB65" s="19">
        <v>5</v>
      </c>
      <c r="AC65" s="19">
        <v>4</v>
      </c>
      <c r="AD65" s="19">
        <v>5</v>
      </c>
      <c r="AE65" s="19">
        <v>4</v>
      </c>
      <c r="AF65" s="19">
        <v>4</v>
      </c>
      <c r="AG65" s="42">
        <f t="shared" ca="1" si="3"/>
        <v>0.1414399933525039</v>
      </c>
      <c r="AH65" s="42">
        <f t="shared" si="4"/>
        <v>0.63604905829535108</v>
      </c>
      <c r="AI65" s="42">
        <f t="shared" si="5"/>
        <v>0.44095855184409666</v>
      </c>
    </row>
    <row r="66" spans="1:35" ht="15">
      <c r="A66" s="19">
        <v>1208146</v>
      </c>
      <c r="B66" s="19">
        <v>5</v>
      </c>
      <c r="C66" s="19">
        <v>4</v>
      </c>
      <c r="D66" s="19">
        <v>5</v>
      </c>
      <c r="E66" s="19">
        <v>5</v>
      </c>
      <c r="F66" s="19">
        <v>5</v>
      </c>
      <c r="G66" s="19">
        <v>5</v>
      </c>
      <c r="H66" s="19">
        <v>4</v>
      </c>
      <c r="I66" s="19">
        <v>5</v>
      </c>
      <c r="J66" s="19">
        <v>4</v>
      </c>
      <c r="K66" s="19">
        <v>3</v>
      </c>
      <c r="L66" s="19">
        <v>5</v>
      </c>
      <c r="M66" s="19">
        <v>5</v>
      </c>
      <c r="N66" s="19">
        <v>3</v>
      </c>
      <c r="O66" s="19">
        <v>2</v>
      </c>
      <c r="P66" s="19">
        <v>5</v>
      </c>
      <c r="Q66" s="19">
        <v>4</v>
      </c>
      <c r="R66" s="19">
        <v>3</v>
      </c>
      <c r="S66" s="19">
        <v>4</v>
      </c>
      <c r="T66" s="19">
        <v>5</v>
      </c>
      <c r="U66" s="19">
        <v>2</v>
      </c>
      <c r="V66" s="19">
        <v>3</v>
      </c>
      <c r="W66" s="19">
        <v>5</v>
      </c>
      <c r="X66" s="19">
        <v>5</v>
      </c>
      <c r="Y66" s="19">
        <v>4</v>
      </c>
      <c r="Z66" s="19">
        <v>3</v>
      </c>
      <c r="AA66" s="19">
        <v>3</v>
      </c>
      <c r="AB66" s="19">
        <v>5</v>
      </c>
      <c r="AC66" s="19">
        <v>5</v>
      </c>
      <c r="AD66" s="19">
        <v>5</v>
      </c>
      <c r="AE66" s="19">
        <v>5</v>
      </c>
      <c r="AF66" s="19">
        <v>4</v>
      </c>
      <c r="AG66" s="42">
        <f t="shared" ref="AG66:AG97" ca="1" si="6">RAND()</f>
        <v>0.66016807146894507</v>
      </c>
      <c r="AH66" s="42">
        <f t="shared" ref="AH66:AH97" si="7">STDEV(F66:AF66)</f>
        <v>1.0127393670836671</v>
      </c>
      <c r="AI66" s="42">
        <f t="shared" ref="AI66:AI97" si="8">STDEV(B66, C66,D66,E66,F66,G66,H66,I66,J66)</f>
        <v>0.5</v>
      </c>
    </row>
    <row r="67" spans="1:35" ht="15">
      <c r="A67" s="19">
        <v>1314869</v>
      </c>
      <c r="B67" s="19">
        <v>4</v>
      </c>
      <c r="C67" s="19">
        <v>4</v>
      </c>
      <c r="D67" s="19">
        <v>3</v>
      </c>
      <c r="E67" s="19">
        <v>4</v>
      </c>
      <c r="F67" s="19">
        <v>4</v>
      </c>
      <c r="G67" s="19">
        <v>5</v>
      </c>
      <c r="H67" s="19">
        <v>3</v>
      </c>
      <c r="I67" s="19">
        <v>5</v>
      </c>
      <c r="J67" s="19">
        <v>3</v>
      </c>
      <c r="K67" s="19">
        <v>5</v>
      </c>
      <c r="L67" s="19">
        <v>5</v>
      </c>
      <c r="M67" s="19">
        <v>4</v>
      </c>
      <c r="N67" s="19">
        <v>3</v>
      </c>
      <c r="O67" s="19">
        <v>3</v>
      </c>
      <c r="P67" s="19">
        <v>4</v>
      </c>
      <c r="Q67" s="19">
        <v>5</v>
      </c>
      <c r="R67" s="19">
        <v>3</v>
      </c>
      <c r="S67" s="19">
        <v>4</v>
      </c>
      <c r="T67" s="19">
        <v>4</v>
      </c>
      <c r="U67" s="19">
        <v>4</v>
      </c>
      <c r="V67" s="19">
        <v>5</v>
      </c>
      <c r="W67" s="19">
        <v>3</v>
      </c>
      <c r="X67" s="19">
        <v>5</v>
      </c>
      <c r="Y67" s="19">
        <v>3</v>
      </c>
      <c r="Z67" s="19">
        <v>5</v>
      </c>
      <c r="AA67" s="19">
        <v>4</v>
      </c>
      <c r="AB67" s="19">
        <v>4</v>
      </c>
      <c r="AC67" s="19">
        <v>4</v>
      </c>
      <c r="AD67" s="19">
        <v>3</v>
      </c>
      <c r="AE67" s="19">
        <v>5</v>
      </c>
      <c r="AF67" s="19">
        <v>3</v>
      </c>
      <c r="AG67" s="42">
        <f t="shared" ca="1" si="6"/>
        <v>0.70626577665225487</v>
      </c>
      <c r="AH67" s="42">
        <f t="shared" si="7"/>
        <v>0.83205029433784372</v>
      </c>
      <c r="AI67" s="42">
        <f t="shared" si="8"/>
        <v>0.78173595997057133</v>
      </c>
    </row>
    <row r="68" spans="1:35" ht="15">
      <c r="A68" s="19">
        <v>2387919</v>
      </c>
      <c r="B68" s="19">
        <v>4</v>
      </c>
      <c r="C68" s="19">
        <v>5</v>
      </c>
      <c r="D68" s="19">
        <v>5</v>
      </c>
      <c r="E68" s="19">
        <v>5</v>
      </c>
      <c r="F68" s="19">
        <v>4</v>
      </c>
      <c r="G68" s="19">
        <v>2</v>
      </c>
      <c r="H68" s="19">
        <v>3</v>
      </c>
      <c r="I68" s="19">
        <v>3</v>
      </c>
      <c r="J68" s="19">
        <v>5</v>
      </c>
      <c r="K68" s="19">
        <v>5</v>
      </c>
      <c r="L68" s="19">
        <v>4</v>
      </c>
      <c r="M68" s="19">
        <v>4</v>
      </c>
      <c r="N68" s="19">
        <v>4</v>
      </c>
      <c r="O68" s="19">
        <v>4</v>
      </c>
      <c r="P68" s="19">
        <v>5</v>
      </c>
      <c r="Q68" s="19">
        <v>3</v>
      </c>
      <c r="R68" s="19">
        <v>3</v>
      </c>
      <c r="S68" s="19">
        <v>5</v>
      </c>
      <c r="T68" s="19">
        <v>4</v>
      </c>
      <c r="U68" s="19">
        <v>5</v>
      </c>
      <c r="V68" s="19">
        <v>2</v>
      </c>
      <c r="W68" s="19">
        <v>3</v>
      </c>
      <c r="X68" s="19">
        <v>4</v>
      </c>
      <c r="Y68" s="19">
        <v>1</v>
      </c>
      <c r="Z68" s="19">
        <v>5</v>
      </c>
      <c r="AA68" s="19">
        <v>1</v>
      </c>
      <c r="AB68" s="19">
        <v>3</v>
      </c>
      <c r="AC68" s="19">
        <v>1</v>
      </c>
      <c r="AD68" s="19">
        <v>4</v>
      </c>
      <c r="AE68" s="19">
        <v>4</v>
      </c>
      <c r="AF68" s="19">
        <v>3</v>
      </c>
      <c r="AG68" s="42">
        <f t="shared" ca="1" si="6"/>
        <v>0.20919945210734037</v>
      </c>
      <c r="AH68" s="42">
        <f t="shared" si="7"/>
        <v>1.2517793603313516</v>
      </c>
      <c r="AI68" s="42">
        <f t="shared" si="8"/>
        <v>1.1180339887498949</v>
      </c>
    </row>
    <row r="69" spans="1:35" ht="15">
      <c r="A69" s="19">
        <v>1931026</v>
      </c>
      <c r="B69" s="19">
        <v>5</v>
      </c>
      <c r="C69" s="19">
        <v>5</v>
      </c>
      <c r="D69" s="19">
        <v>5</v>
      </c>
      <c r="E69" s="19">
        <v>5</v>
      </c>
      <c r="F69" s="19">
        <v>5</v>
      </c>
      <c r="G69" s="19">
        <v>4</v>
      </c>
      <c r="H69" s="19">
        <v>2</v>
      </c>
      <c r="I69" s="19">
        <v>3</v>
      </c>
      <c r="J69" s="19">
        <v>4</v>
      </c>
      <c r="K69" s="19">
        <v>5</v>
      </c>
      <c r="L69" s="19">
        <v>5</v>
      </c>
      <c r="M69" s="19">
        <v>4</v>
      </c>
      <c r="N69" s="19">
        <v>4</v>
      </c>
      <c r="O69" s="19">
        <v>5</v>
      </c>
      <c r="P69" s="19">
        <v>5</v>
      </c>
      <c r="Q69" s="19">
        <v>4</v>
      </c>
      <c r="R69" s="19">
        <v>4</v>
      </c>
      <c r="S69" s="19">
        <v>5</v>
      </c>
      <c r="T69" s="19">
        <v>5</v>
      </c>
      <c r="U69" s="19">
        <v>3</v>
      </c>
      <c r="V69" s="19">
        <v>2</v>
      </c>
      <c r="W69" s="19">
        <v>3</v>
      </c>
      <c r="X69" s="19">
        <v>3</v>
      </c>
      <c r="Y69" s="19">
        <v>1</v>
      </c>
      <c r="Z69" s="19">
        <v>3</v>
      </c>
      <c r="AA69" s="19">
        <v>2</v>
      </c>
      <c r="AB69" s="19">
        <v>4</v>
      </c>
      <c r="AC69" s="19">
        <v>2</v>
      </c>
      <c r="AD69" s="19">
        <v>5</v>
      </c>
      <c r="AE69" s="19">
        <v>2</v>
      </c>
      <c r="AF69" s="19">
        <v>3</v>
      </c>
      <c r="AG69" s="42">
        <f t="shared" ca="1" si="6"/>
        <v>0.51967808086643386</v>
      </c>
      <c r="AH69" s="42">
        <f t="shared" si="7"/>
        <v>1.2171612389003694</v>
      </c>
      <c r="AI69" s="42">
        <f t="shared" si="8"/>
        <v>1.0929064207169994</v>
      </c>
    </row>
    <row r="70" spans="1:35" ht="15">
      <c r="A70" s="19">
        <v>1664010</v>
      </c>
      <c r="B70" s="19">
        <v>5</v>
      </c>
      <c r="C70" s="19">
        <v>5</v>
      </c>
      <c r="D70" s="19">
        <v>5</v>
      </c>
      <c r="E70" s="19">
        <v>5</v>
      </c>
      <c r="F70" s="19">
        <v>5</v>
      </c>
      <c r="G70" s="19">
        <v>5</v>
      </c>
      <c r="H70" s="19">
        <v>5</v>
      </c>
      <c r="I70" s="19">
        <v>5</v>
      </c>
      <c r="J70" s="19">
        <v>5</v>
      </c>
      <c r="K70" s="19">
        <v>5</v>
      </c>
      <c r="L70" s="19">
        <v>5</v>
      </c>
      <c r="M70" s="19">
        <v>5</v>
      </c>
      <c r="N70" s="19">
        <v>5</v>
      </c>
      <c r="O70" s="19">
        <v>1</v>
      </c>
      <c r="P70" s="19">
        <v>5</v>
      </c>
      <c r="Q70" s="19">
        <v>5</v>
      </c>
      <c r="R70" s="19">
        <v>5</v>
      </c>
      <c r="S70" s="19">
        <v>5</v>
      </c>
      <c r="T70" s="19">
        <v>5</v>
      </c>
      <c r="U70" s="19">
        <v>5</v>
      </c>
      <c r="V70" s="19">
        <v>5</v>
      </c>
      <c r="W70" s="19">
        <v>5</v>
      </c>
      <c r="X70" s="19">
        <v>5</v>
      </c>
      <c r="Y70" s="19">
        <v>5</v>
      </c>
      <c r="Z70" s="19">
        <v>5</v>
      </c>
      <c r="AA70" s="19">
        <v>5</v>
      </c>
      <c r="AB70" s="19">
        <v>5</v>
      </c>
      <c r="AC70" s="19">
        <v>5</v>
      </c>
      <c r="AD70" s="19">
        <v>5</v>
      </c>
      <c r="AE70" s="19">
        <v>5</v>
      </c>
      <c r="AF70" s="19">
        <v>5</v>
      </c>
      <c r="AG70" s="42">
        <f t="shared" ca="1" si="6"/>
        <v>0.64110744766177508</v>
      </c>
      <c r="AH70" s="42">
        <f t="shared" si="7"/>
        <v>0.7698003589195006</v>
      </c>
      <c r="AI70" s="42">
        <f t="shared" si="8"/>
        <v>0</v>
      </c>
    </row>
    <row r="71" spans="1:35" ht="15">
      <c r="A71" s="19">
        <v>714635</v>
      </c>
      <c r="B71" s="19">
        <v>3</v>
      </c>
      <c r="C71" s="19">
        <v>3</v>
      </c>
      <c r="D71" s="19">
        <v>5</v>
      </c>
      <c r="E71" s="19">
        <v>5</v>
      </c>
      <c r="F71" s="19">
        <v>4</v>
      </c>
      <c r="G71" s="19">
        <v>3</v>
      </c>
      <c r="H71" s="19">
        <v>4</v>
      </c>
      <c r="I71" s="19">
        <v>3</v>
      </c>
      <c r="J71" s="19">
        <v>4</v>
      </c>
      <c r="K71" s="19">
        <v>3</v>
      </c>
      <c r="L71" s="19">
        <v>4</v>
      </c>
      <c r="M71" s="19">
        <v>4</v>
      </c>
      <c r="N71" s="19">
        <v>2</v>
      </c>
      <c r="O71" s="19">
        <v>2</v>
      </c>
      <c r="P71" s="19">
        <v>3</v>
      </c>
      <c r="Q71" s="19">
        <v>4</v>
      </c>
      <c r="R71" s="19">
        <v>3</v>
      </c>
      <c r="S71" s="19">
        <v>4</v>
      </c>
      <c r="T71" s="19">
        <v>4</v>
      </c>
      <c r="U71" s="19">
        <v>2</v>
      </c>
      <c r="V71" s="19">
        <v>3</v>
      </c>
      <c r="W71" s="19">
        <v>4</v>
      </c>
      <c r="X71" s="19">
        <v>4</v>
      </c>
      <c r="Y71" s="19">
        <v>3</v>
      </c>
      <c r="Z71" s="19">
        <v>3</v>
      </c>
      <c r="AA71" s="19">
        <v>3</v>
      </c>
      <c r="AB71" s="19">
        <v>4</v>
      </c>
      <c r="AC71" s="19">
        <v>4</v>
      </c>
      <c r="AD71" s="19">
        <v>4</v>
      </c>
      <c r="AE71" s="19">
        <v>4</v>
      </c>
      <c r="AF71" s="19">
        <v>3</v>
      </c>
      <c r="AG71" s="42">
        <f t="shared" ca="1" si="6"/>
        <v>0.51918141037390786</v>
      </c>
      <c r="AH71" s="42">
        <f t="shared" si="7"/>
        <v>0.69388866648871128</v>
      </c>
      <c r="AI71" s="42">
        <f t="shared" si="8"/>
        <v>0.83333333333333237</v>
      </c>
    </row>
    <row r="72" spans="1:35" ht="15">
      <c r="A72" s="19">
        <v>612111</v>
      </c>
      <c r="B72" s="19">
        <v>3</v>
      </c>
      <c r="C72" s="19">
        <v>3</v>
      </c>
      <c r="D72" s="19">
        <v>5</v>
      </c>
      <c r="E72" s="19">
        <v>3</v>
      </c>
      <c r="F72" s="19">
        <v>5</v>
      </c>
      <c r="G72" s="19">
        <v>5</v>
      </c>
      <c r="H72" s="19">
        <v>4</v>
      </c>
      <c r="I72" s="19">
        <v>2</v>
      </c>
      <c r="J72" s="19">
        <v>2</v>
      </c>
      <c r="K72" s="19">
        <v>4</v>
      </c>
      <c r="L72" s="19">
        <v>4</v>
      </c>
      <c r="M72" s="19">
        <v>5</v>
      </c>
      <c r="N72" s="19">
        <v>5</v>
      </c>
      <c r="O72" s="19">
        <v>4</v>
      </c>
      <c r="P72" s="19">
        <v>4</v>
      </c>
      <c r="Q72" s="19">
        <v>5</v>
      </c>
      <c r="R72" s="19">
        <v>3</v>
      </c>
      <c r="S72" s="19">
        <v>3</v>
      </c>
      <c r="T72" s="19">
        <v>5</v>
      </c>
      <c r="U72" s="19">
        <v>3</v>
      </c>
      <c r="V72" s="19">
        <v>4</v>
      </c>
      <c r="W72" s="19">
        <v>4</v>
      </c>
      <c r="X72" s="19">
        <v>5</v>
      </c>
      <c r="Y72" s="19">
        <v>3</v>
      </c>
      <c r="Z72" s="19">
        <v>3</v>
      </c>
      <c r="AA72" s="19">
        <v>5</v>
      </c>
      <c r="AB72" s="19">
        <v>4</v>
      </c>
      <c r="AC72" s="19">
        <v>5</v>
      </c>
      <c r="AD72" s="19">
        <v>3</v>
      </c>
      <c r="AE72" s="19">
        <v>4</v>
      </c>
      <c r="AF72" s="19">
        <v>4</v>
      </c>
      <c r="AG72" s="42">
        <f t="shared" ca="1" si="6"/>
        <v>0.95228936177999923</v>
      </c>
      <c r="AH72" s="42">
        <f t="shared" si="7"/>
        <v>0.93978235948057898</v>
      </c>
      <c r="AI72" s="42">
        <f t="shared" si="8"/>
        <v>1.2360330811826108</v>
      </c>
    </row>
    <row r="73" spans="1:35" ht="15">
      <c r="A73" s="19">
        <v>904391</v>
      </c>
      <c r="B73" s="19">
        <v>5</v>
      </c>
      <c r="C73" s="19">
        <v>4</v>
      </c>
      <c r="D73" s="19">
        <v>5</v>
      </c>
      <c r="E73" s="19">
        <v>5</v>
      </c>
      <c r="F73" s="19">
        <v>5</v>
      </c>
      <c r="G73" s="19">
        <v>4</v>
      </c>
      <c r="H73" s="19">
        <v>3</v>
      </c>
      <c r="I73" s="19">
        <v>4</v>
      </c>
      <c r="J73" s="19">
        <v>5</v>
      </c>
      <c r="K73" s="19">
        <v>4</v>
      </c>
      <c r="L73" s="19">
        <v>4</v>
      </c>
      <c r="M73" s="19">
        <v>4</v>
      </c>
      <c r="N73" s="19">
        <v>3</v>
      </c>
      <c r="O73" s="19">
        <v>5</v>
      </c>
      <c r="P73" s="19">
        <v>5</v>
      </c>
      <c r="Q73" s="19">
        <v>2</v>
      </c>
      <c r="R73" s="19">
        <v>2</v>
      </c>
      <c r="S73" s="19">
        <v>4</v>
      </c>
      <c r="T73" s="19">
        <v>4</v>
      </c>
      <c r="U73" s="19">
        <v>4</v>
      </c>
      <c r="V73" s="19">
        <v>2</v>
      </c>
      <c r="W73" s="19">
        <v>2</v>
      </c>
      <c r="X73" s="19">
        <v>3</v>
      </c>
      <c r="Y73" s="19">
        <v>3</v>
      </c>
      <c r="Z73" s="19">
        <v>5</v>
      </c>
      <c r="AA73" s="19">
        <v>2</v>
      </c>
      <c r="AB73" s="19">
        <v>4</v>
      </c>
      <c r="AC73" s="19">
        <v>2</v>
      </c>
      <c r="AD73" s="19">
        <v>5</v>
      </c>
      <c r="AE73" s="19">
        <v>3</v>
      </c>
      <c r="AF73" s="19">
        <v>5</v>
      </c>
      <c r="AG73" s="42">
        <f t="shared" ca="1" si="6"/>
        <v>0.51980768196148319</v>
      </c>
      <c r="AH73" s="42">
        <f t="shared" si="7"/>
        <v>1.1145246709540542</v>
      </c>
      <c r="AI73" s="42">
        <f t="shared" si="8"/>
        <v>0.72648315725677948</v>
      </c>
    </row>
    <row r="74" spans="1:35" ht="15">
      <c r="A74" s="19">
        <v>1066481</v>
      </c>
      <c r="B74" s="19">
        <v>4</v>
      </c>
      <c r="C74" s="19">
        <v>4</v>
      </c>
      <c r="D74" s="19">
        <v>5</v>
      </c>
      <c r="E74" s="19">
        <v>5</v>
      </c>
      <c r="F74" s="19">
        <v>5</v>
      </c>
      <c r="G74" s="19">
        <v>4</v>
      </c>
      <c r="H74" s="19">
        <v>2</v>
      </c>
      <c r="I74" s="19">
        <v>5</v>
      </c>
      <c r="J74" s="19">
        <v>5</v>
      </c>
      <c r="K74" s="19">
        <v>4</v>
      </c>
      <c r="L74" s="19">
        <v>5</v>
      </c>
      <c r="M74" s="19">
        <v>4</v>
      </c>
      <c r="N74" s="19">
        <v>4</v>
      </c>
      <c r="O74" s="19">
        <v>4</v>
      </c>
      <c r="P74" s="19">
        <v>4</v>
      </c>
      <c r="Q74" s="19">
        <v>2</v>
      </c>
      <c r="R74" s="19">
        <v>4</v>
      </c>
      <c r="S74" s="19">
        <v>4</v>
      </c>
      <c r="T74" s="19">
        <v>5</v>
      </c>
      <c r="U74" s="19">
        <v>3</v>
      </c>
      <c r="V74" s="19">
        <v>3</v>
      </c>
      <c r="W74" s="19">
        <v>3</v>
      </c>
      <c r="X74" s="19">
        <v>4</v>
      </c>
      <c r="Y74" s="19">
        <v>1</v>
      </c>
      <c r="Z74" s="19">
        <v>5</v>
      </c>
      <c r="AA74" s="19">
        <v>3</v>
      </c>
      <c r="AB74" s="19">
        <v>5</v>
      </c>
      <c r="AC74" s="19">
        <v>2</v>
      </c>
      <c r="AD74" s="19">
        <v>5</v>
      </c>
      <c r="AE74" s="19">
        <v>4</v>
      </c>
      <c r="AF74" s="19">
        <v>5</v>
      </c>
      <c r="AG74" s="42">
        <f t="shared" ca="1" si="6"/>
        <v>0.28837661928153935</v>
      </c>
      <c r="AH74" s="42">
        <f t="shared" si="7"/>
        <v>1.1335344215771677</v>
      </c>
      <c r="AI74" s="42">
        <f t="shared" si="8"/>
        <v>1</v>
      </c>
    </row>
    <row r="75" spans="1:35" ht="15">
      <c r="A75" s="19">
        <v>895443</v>
      </c>
      <c r="B75" s="19">
        <v>4</v>
      </c>
      <c r="C75" s="19">
        <v>3</v>
      </c>
      <c r="D75" s="19">
        <v>5</v>
      </c>
      <c r="E75" s="19">
        <v>5</v>
      </c>
      <c r="F75" s="19">
        <v>3</v>
      </c>
      <c r="G75" s="19">
        <v>5</v>
      </c>
      <c r="H75" s="19">
        <v>5</v>
      </c>
      <c r="I75" s="19">
        <v>4</v>
      </c>
      <c r="J75" s="19">
        <v>4</v>
      </c>
      <c r="K75" s="19">
        <v>5</v>
      </c>
      <c r="L75" s="19">
        <v>5</v>
      </c>
      <c r="M75" s="19">
        <v>3</v>
      </c>
      <c r="N75" s="19">
        <v>2</v>
      </c>
      <c r="O75" s="19">
        <v>4</v>
      </c>
      <c r="P75" s="19">
        <v>5</v>
      </c>
      <c r="Q75" s="19">
        <v>5</v>
      </c>
      <c r="R75" s="19">
        <v>1</v>
      </c>
      <c r="S75" s="19">
        <v>3</v>
      </c>
      <c r="T75" s="19">
        <v>5</v>
      </c>
      <c r="U75" s="19">
        <v>4</v>
      </c>
      <c r="V75" s="19">
        <v>3</v>
      </c>
      <c r="W75" s="19">
        <v>3</v>
      </c>
      <c r="X75" s="19">
        <v>5</v>
      </c>
      <c r="Y75" s="19">
        <v>2</v>
      </c>
      <c r="Z75" s="19">
        <v>5</v>
      </c>
      <c r="AA75" s="19">
        <v>2</v>
      </c>
      <c r="AB75" s="19">
        <v>4</v>
      </c>
      <c r="AC75" s="19">
        <v>3</v>
      </c>
      <c r="AD75" s="19">
        <v>3</v>
      </c>
      <c r="AE75" s="19">
        <v>3</v>
      </c>
      <c r="AF75" s="19">
        <v>4</v>
      </c>
      <c r="AG75" s="42">
        <f t="shared" ca="1" si="6"/>
        <v>8.463328853870089E-2</v>
      </c>
      <c r="AH75" s="42">
        <f t="shared" si="7"/>
        <v>1.1706281947614152</v>
      </c>
      <c r="AI75" s="42">
        <f t="shared" si="8"/>
        <v>0.83333333333333237</v>
      </c>
    </row>
    <row r="76" spans="1:35" ht="15">
      <c r="A76" s="19">
        <v>1817718</v>
      </c>
      <c r="B76" s="19">
        <v>5</v>
      </c>
      <c r="C76" s="19">
        <v>5</v>
      </c>
      <c r="D76" s="19">
        <v>5</v>
      </c>
      <c r="E76" s="19">
        <v>5</v>
      </c>
      <c r="F76" s="19">
        <v>5</v>
      </c>
      <c r="G76" s="19">
        <v>5</v>
      </c>
      <c r="H76" s="19">
        <v>4</v>
      </c>
      <c r="I76" s="19">
        <v>5</v>
      </c>
      <c r="J76" s="19">
        <v>5</v>
      </c>
      <c r="K76" s="19">
        <v>4</v>
      </c>
      <c r="L76" s="19">
        <v>5</v>
      </c>
      <c r="M76" s="19">
        <v>5</v>
      </c>
      <c r="N76" s="19">
        <v>4</v>
      </c>
      <c r="O76" s="19">
        <v>3</v>
      </c>
      <c r="P76" s="19">
        <v>4</v>
      </c>
      <c r="Q76" s="19">
        <v>3</v>
      </c>
      <c r="R76" s="19">
        <v>2</v>
      </c>
      <c r="S76" s="19">
        <v>5</v>
      </c>
      <c r="T76" s="19">
        <v>5</v>
      </c>
      <c r="U76" s="19">
        <v>3</v>
      </c>
      <c r="V76" s="19">
        <v>4</v>
      </c>
      <c r="W76" s="19">
        <v>5</v>
      </c>
      <c r="X76" s="19">
        <v>5</v>
      </c>
      <c r="Y76" s="19">
        <v>3</v>
      </c>
      <c r="Z76" s="19">
        <v>5</v>
      </c>
      <c r="AA76" s="19">
        <v>3</v>
      </c>
      <c r="AB76" s="19">
        <v>5</v>
      </c>
      <c r="AC76" s="19">
        <v>5</v>
      </c>
      <c r="AD76" s="19">
        <v>5</v>
      </c>
      <c r="AE76" s="19">
        <v>4</v>
      </c>
      <c r="AF76" s="19">
        <v>3</v>
      </c>
      <c r="AG76" s="42">
        <f t="shared" ca="1" si="6"/>
        <v>0.81501768040254285</v>
      </c>
      <c r="AH76" s="42">
        <f t="shared" si="7"/>
        <v>0.93369956184785285</v>
      </c>
      <c r="AI76" s="42">
        <f t="shared" si="8"/>
        <v>0.33333333333333276</v>
      </c>
    </row>
    <row r="77" spans="1:35" ht="15">
      <c r="A77" s="19">
        <v>110938</v>
      </c>
      <c r="B77" s="19">
        <v>5</v>
      </c>
      <c r="C77" s="19">
        <v>3</v>
      </c>
      <c r="D77" s="19">
        <v>5</v>
      </c>
      <c r="E77" s="19">
        <v>5</v>
      </c>
      <c r="F77" s="19">
        <v>5</v>
      </c>
      <c r="G77" s="19">
        <v>4</v>
      </c>
      <c r="H77" s="19">
        <v>4</v>
      </c>
      <c r="I77" s="19">
        <v>4</v>
      </c>
      <c r="J77" s="19">
        <v>3</v>
      </c>
      <c r="K77" s="19">
        <v>5</v>
      </c>
      <c r="L77" s="19">
        <v>5</v>
      </c>
      <c r="M77" s="19">
        <v>5</v>
      </c>
      <c r="N77" s="19">
        <v>5</v>
      </c>
      <c r="O77" s="19">
        <v>5</v>
      </c>
      <c r="P77" s="19">
        <v>5</v>
      </c>
      <c r="Q77" s="19">
        <v>5</v>
      </c>
      <c r="R77" s="19">
        <v>2</v>
      </c>
      <c r="S77" s="19">
        <v>3</v>
      </c>
      <c r="T77" s="19">
        <v>5</v>
      </c>
      <c r="U77" s="19">
        <v>3</v>
      </c>
      <c r="V77" s="19">
        <v>4</v>
      </c>
      <c r="W77" s="19">
        <v>5</v>
      </c>
      <c r="X77" s="19">
        <v>5</v>
      </c>
      <c r="Y77" s="19">
        <v>2</v>
      </c>
      <c r="Z77" s="19">
        <v>4</v>
      </c>
      <c r="AA77" s="19">
        <v>4</v>
      </c>
      <c r="AB77" s="19">
        <v>5</v>
      </c>
      <c r="AC77" s="19">
        <v>4</v>
      </c>
      <c r="AD77" s="19">
        <v>5</v>
      </c>
      <c r="AE77" s="19">
        <v>4</v>
      </c>
      <c r="AF77" s="19">
        <v>5</v>
      </c>
      <c r="AG77" s="42">
        <f t="shared" ca="1" si="6"/>
        <v>0.6558778177236404</v>
      </c>
      <c r="AH77" s="42">
        <f t="shared" si="7"/>
        <v>0.94431874477736111</v>
      </c>
      <c r="AI77" s="42">
        <f t="shared" si="8"/>
        <v>0.83333333333333237</v>
      </c>
    </row>
    <row r="78" spans="1:35" ht="15">
      <c r="A78" s="19">
        <v>305344</v>
      </c>
      <c r="B78" s="19">
        <v>5</v>
      </c>
      <c r="C78" s="19">
        <v>2</v>
      </c>
      <c r="D78" s="19">
        <v>5</v>
      </c>
      <c r="E78" s="19">
        <v>1</v>
      </c>
      <c r="F78" s="19">
        <v>1</v>
      </c>
      <c r="G78" s="19">
        <v>1</v>
      </c>
      <c r="H78" s="19">
        <v>2</v>
      </c>
      <c r="I78" s="19">
        <v>1</v>
      </c>
      <c r="J78" s="19">
        <v>4</v>
      </c>
      <c r="K78" s="19">
        <v>2</v>
      </c>
      <c r="L78" s="19">
        <v>5</v>
      </c>
      <c r="M78" s="19">
        <v>1</v>
      </c>
      <c r="N78" s="19">
        <v>1</v>
      </c>
      <c r="O78" s="19">
        <v>1</v>
      </c>
      <c r="P78" s="19">
        <v>4</v>
      </c>
      <c r="Q78" s="19">
        <v>2</v>
      </c>
      <c r="R78" s="19">
        <v>1</v>
      </c>
      <c r="S78" s="19">
        <v>3</v>
      </c>
      <c r="T78" s="19">
        <v>1</v>
      </c>
      <c r="U78" s="19">
        <v>1</v>
      </c>
      <c r="V78" s="19">
        <v>2</v>
      </c>
      <c r="W78" s="19">
        <v>3</v>
      </c>
      <c r="X78" s="19">
        <v>5</v>
      </c>
      <c r="Y78" s="19">
        <v>4</v>
      </c>
      <c r="Z78" s="19">
        <v>1</v>
      </c>
      <c r="AA78" s="19">
        <v>3</v>
      </c>
      <c r="AB78" s="19">
        <v>2</v>
      </c>
      <c r="AC78" s="19">
        <v>5</v>
      </c>
      <c r="AD78" s="19">
        <v>1</v>
      </c>
      <c r="AE78" s="19">
        <v>2</v>
      </c>
      <c r="AF78" s="19">
        <v>5</v>
      </c>
      <c r="AG78" s="42">
        <f t="shared" ca="1" si="6"/>
        <v>0.4022867424262524</v>
      </c>
      <c r="AH78" s="42">
        <f t="shared" si="7"/>
        <v>1.497386136627838</v>
      </c>
      <c r="AI78" s="42">
        <f t="shared" si="8"/>
        <v>1.740051084818425</v>
      </c>
    </row>
    <row r="79" spans="1:35" ht="15">
      <c r="A79" s="19">
        <v>1887657</v>
      </c>
      <c r="B79" s="19">
        <v>4</v>
      </c>
      <c r="C79" s="19">
        <v>3</v>
      </c>
      <c r="D79" s="19">
        <v>5</v>
      </c>
      <c r="E79" s="19">
        <v>4</v>
      </c>
      <c r="F79" s="19">
        <v>4</v>
      </c>
      <c r="G79" s="19">
        <v>5</v>
      </c>
      <c r="H79" s="19">
        <v>5</v>
      </c>
      <c r="I79" s="19">
        <v>5</v>
      </c>
      <c r="J79" s="19">
        <v>3</v>
      </c>
      <c r="K79" s="19">
        <v>4</v>
      </c>
      <c r="L79" s="19">
        <v>5</v>
      </c>
      <c r="M79" s="19">
        <v>4</v>
      </c>
      <c r="N79" s="19">
        <v>3</v>
      </c>
      <c r="O79" s="19">
        <v>2</v>
      </c>
      <c r="P79" s="19">
        <v>5</v>
      </c>
      <c r="Q79" s="19">
        <v>3</v>
      </c>
      <c r="R79" s="19">
        <v>2</v>
      </c>
      <c r="S79" s="19">
        <v>3</v>
      </c>
      <c r="T79" s="19">
        <v>5</v>
      </c>
      <c r="U79" s="19">
        <v>3</v>
      </c>
      <c r="V79" s="19">
        <v>4</v>
      </c>
      <c r="W79" s="19">
        <v>5</v>
      </c>
      <c r="X79" s="19">
        <v>4</v>
      </c>
      <c r="Y79" s="19">
        <v>2</v>
      </c>
      <c r="Z79" s="19">
        <v>1</v>
      </c>
      <c r="AA79" s="19">
        <v>3</v>
      </c>
      <c r="AB79" s="19">
        <v>5</v>
      </c>
      <c r="AC79" s="19">
        <v>4</v>
      </c>
      <c r="AD79" s="19">
        <v>5</v>
      </c>
      <c r="AE79" s="19">
        <v>3</v>
      </c>
      <c r="AF79" s="19">
        <v>4</v>
      </c>
      <c r="AG79" s="42">
        <f t="shared" ca="1" si="6"/>
        <v>0.70995355633245905</v>
      </c>
      <c r="AH79" s="42">
        <f t="shared" si="7"/>
        <v>1.1633040674201875</v>
      </c>
      <c r="AI79" s="42">
        <f t="shared" si="8"/>
        <v>0.83333333333333237</v>
      </c>
    </row>
    <row r="80" spans="1:35" ht="15">
      <c r="A80" s="19">
        <v>379411</v>
      </c>
      <c r="B80" s="19">
        <v>4</v>
      </c>
      <c r="C80" s="19">
        <v>4</v>
      </c>
      <c r="D80" s="19">
        <v>5</v>
      </c>
      <c r="E80" s="19">
        <v>5</v>
      </c>
      <c r="F80" s="19">
        <v>4</v>
      </c>
      <c r="G80" s="19">
        <v>4</v>
      </c>
      <c r="H80" s="19">
        <v>5</v>
      </c>
      <c r="I80" s="19">
        <v>4</v>
      </c>
      <c r="J80" s="19">
        <v>5</v>
      </c>
      <c r="K80" s="19">
        <v>4</v>
      </c>
      <c r="L80" s="19">
        <v>5</v>
      </c>
      <c r="M80" s="19">
        <v>4</v>
      </c>
      <c r="N80" s="19">
        <v>3</v>
      </c>
      <c r="O80" s="19">
        <v>4</v>
      </c>
      <c r="P80" s="19">
        <v>4</v>
      </c>
      <c r="Q80" s="19">
        <v>4</v>
      </c>
      <c r="R80" s="19">
        <v>1</v>
      </c>
      <c r="S80" s="19">
        <v>4</v>
      </c>
      <c r="T80" s="19">
        <v>5</v>
      </c>
      <c r="U80" s="19">
        <v>1</v>
      </c>
      <c r="V80" s="19">
        <v>4</v>
      </c>
      <c r="W80" s="19">
        <v>5</v>
      </c>
      <c r="X80" s="19">
        <v>4</v>
      </c>
      <c r="Y80" s="19">
        <v>3</v>
      </c>
      <c r="Z80" s="19">
        <v>2</v>
      </c>
      <c r="AA80" s="19">
        <v>3</v>
      </c>
      <c r="AB80" s="19">
        <v>5</v>
      </c>
      <c r="AC80" s="19">
        <v>5</v>
      </c>
      <c r="AD80" s="19">
        <v>5</v>
      </c>
      <c r="AE80" s="19">
        <v>4</v>
      </c>
      <c r="AF80" s="19">
        <v>4</v>
      </c>
      <c r="AG80" s="42">
        <f t="shared" ca="1" si="6"/>
        <v>0.82027693923697242</v>
      </c>
      <c r="AH80" s="42">
        <f t="shared" si="7"/>
        <v>1.1208970766356101</v>
      </c>
      <c r="AI80" s="42">
        <f t="shared" si="8"/>
        <v>0.52704627669473059</v>
      </c>
    </row>
    <row r="81" spans="1:35" ht="15">
      <c r="A81" s="19">
        <v>862596</v>
      </c>
      <c r="B81" s="19">
        <v>5</v>
      </c>
      <c r="C81" s="19">
        <v>5</v>
      </c>
      <c r="D81" s="19">
        <v>5</v>
      </c>
      <c r="E81" s="19">
        <v>5</v>
      </c>
      <c r="F81" s="19">
        <v>4</v>
      </c>
      <c r="G81" s="19">
        <v>5</v>
      </c>
      <c r="H81" s="19">
        <v>1</v>
      </c>
      <c r="I81" s="19">
        <v>2</v>
      </c>
      <c r="J81" s="19">
        <v>5</v>
      </c>
      <c r="K81" s="19">
        <v>5</v>
      </c>
      <c r="L81" s="19">
        <v>5</v>
      </c>
      <c r="M81" s="19">
        <v>4</v>
      </c>
      <c r="N81" s="19">
        <v>4</v>
      </c>
      <c r="O81" s="19">
        <v>5</v>
      </c>
      <c r="P81" s="19">
        <v>5</v>
      </c>
      <c r="Q81" s="19">
        <v>2</v>
      </c>
      <c r="R81" s="19">
        <v>3</v>
      </c>
      <c r="S81" s="19">
        <v>4</v>
      </c>
      <c r="T81" s="19">
        <v>4</v>
      </c>
      <c r="U81" s="19">
        <v>1</v>
      </c>
      <c r="V81" s="19">
        <v>4</v>
      </c>
      <c r="W81" s="19">
        <v>5</v>
      </c>
      <c r="X81" s="19">
        <v>5</v>
      </c>
      <c r="Y81" s="19">
        <v>1</v>
      </c>
      <c r="Z81" s="19">
        <v>4</v>
      </c>
      <c r="AA81" s="19">
        <v>2</v>
      </c>
      <c r="AB81" s="19">
        <v>4</v>
      </c>
      <c r="AC81" s="19">
        <v>5</v>
      </c>
      <c r="AD81" s="19">
        <v>3</v>
      </c>
      <c r="AE81" s="19">
        <v>4</v>
      </c>
      <c r="AF81" s="19">
        <v>3</v>
      </c>
      <c r="AG81" s="42">
        <f t="shared" ca="1" si="6"/>
        <v>0.51975023452989166</v>
      </c>
      <c r="AH81" s="42">
        <f t="shared" si="7"/>
        <v>1.3587324409735149</v>
      </c>
      <c r="AI81" s="42">
        <f t="shared" si="8"/>
        <v>1.5365907428821477</v>
      </c>
    </row>
    <row r="82" spans="1:35" ht="15">
      <c r="A82" s="19">
        <v>2513621</v>
      </c>
      <c r="B82" s="19">
        <v>4</v>
      </c>
      <c r="C82" s="19">
        <v>4</v>
      </c>
      <c r="D82" s="19">
        <v>5</v>
      </c>
      <c r="E82" s="19">
        <v>5</v>
      </c>
      <c r="F82" s="19">
        <v>5</v>
      </c>
      <c r="G82" s="19">
        <v>3</v>
      </c>
      <c r="H82" s="19">
        <v>4</v>
      </c>
      <c r="I82" s="19">
        <v>4</v>
      </c>
      <c r="J82" s="19">
        <v>4</v>
      </c>
      <c r="K82" s="19">
        <v>4</v>
      </c>
      <c r="L82" s="19">
        <v>5</v>
      </c>
      <c r="M82" s="19">
        <v>5</v>
      </c>
      <c r="N82" s="19">
        <v>4</v>
      </c>
      <c r="O82" s="19">
        <v>4</v>
      </c>
      <c r="P82" s="19">
        <v>5</v>
      </c>
      <c r="Q82" s="19">
        <v>3</v>
      </c>
      <c r="R82" s="19">
        <v>3</v>
      </c>
      <c r="S82" s="19">
        <v>2</v>
      </c>
      <c r="T82" s="19">
        <v>4</v>
      </c>
      <c r="U82" s="19">
        <v>5</v>
      </c>
      <c r="V82" s="19">
        <v>4</v>
      </c>
      <c r="W82" s="19">
        <v>4</v>
      </c>
      <c r="X82" s="19">
        <v>3</v>
      </c>
      <c r="Y82" s="19">
        <v>1</v>
      </c>
      <c r="Z82" s="19">
        <v>5</v>
      </c>
      <c r="AA82" s="19">
        <v>4</v>
      </c>
      <c r="AB82" s="19">
        <v>5</v>
      </c>
      <c r="AC82" s="19">
        <v>4</v>
      </c>
      <c r="AD82" s="19">
        <v>5</v>
      </c>
      <c r="AE82" s="19">
        <v>4</v>
      </c>
      <c r="AF82" s="19">
        <v>5</v>
      </c>
      <c r="AG82" s="42">
        <f t="shared" ca="1" si="6"/>
        <v>5.3942842607857866E-2</v>
      </c>
      <c r="AH82" s="42">
        <f t="shared" si="7"/>
        <v>1</v>
      </c>
      <c r="AI82" s="42">
        <f t="shared" si="8"/>
        <v>0.66666666666666552</v>
      </c>
    </row>
    <row r="83" spans="1:35" ht="15">
      <c r="A83" s="19">
        <v>844049</v>
      </c>
      <c r="B83" s="19">
        <v>5</v>
      </c>
      <c r="C83" s="19">
        <v>5</v>
      </c>
      <c r="D83" s="19">
        <v>5</v>
      </c>
      <c r="E83" s="19">
        <v>5</v>
      </c>
      <c r="F83" s="19">
        <v>5</v>
      </c>
      <c r="G83" s="19">
        <v>2</v>
      </c>
      <c r="H83" s="19">
        <v>4</v>
      </c>
      <c r="I83" s="19">
        <v>5</v>
      </c>
      <c r="J83" s="19">
        <v>5</v>
      </c>
      <c r="K83" s="19">
        <v>5</v>
      </c>
      <c r="L83" s="19">
        <v>5</v>
      </c>
      <c r="M83" s="19">
        <v>5</v>
      </c>
      <c r="N83" s="19">
        <v>3</v>
      </c>
      <c r="O83" s="19">
        <v>1</v>
      </c>
      <c r="P83" s="19">
        <v>5</v>
      </c>
      <c r="Q83" s="19">
        <v>1</v>
      </c>
      <c r="R83" s="19">
        <v>3</v>
      </c>
      <c r="S83" s="19">
        <v>5</v>
      </c>
      <c r="T83" s="19">
        <v>5</v>
      </c>
      <c r="U83" s="19">
        <v>3</v>
      </c>
      <c r="V83" s="19">
        <v>5</v>
      </c>
      <c r="W83" s="19">
        <v>3</v>
      </c>
      <c r="X83" s="19">
        <v>5</v>
      </c>
      <c r="Y83" s="19">
        <v>2</v>
      </c>
      <c r="Z83" s="19">
        <v>3</v>
      </c>
      <c r="AA83" s="19">
        <v>2</v>
      </c>
      <c r="AB83" s="19">
        <v>5</v>
      </c>
      <c r="AC83" s="19">
        <v>5</v>
      </c>
      <c r="AD83" s="19">
        <v>5</v>
      </c>
      <c r="AE83" s="19">
        <v>3</v>
      </c>
      <c r="AF83" s="19">
        <v>4</v>
      </c>
      <c r="AG83" s="42">
        <f t="shared" ca="1" si="6"/>
        <v>0.98786492195201814</v>
      </c>
      <c r="AH83" s="42">
        <f t="shared" si="7"/>
        <v>1.3785082155304333</v>
      </c>
      <c r="AI83" s="42">
        <f t="shared" si="8"/>
        <v>1.0137937550497036</v>
      </c>
    </row>
    <row r="84" spans="1:35" ht="15">
      <c r="A84" s="19">
        <v>1981464</v>
      </c>
      <c r="B84" s="19">
        <v>4</v>
      </c>
      <c r="C84" s="19">
        <v>3</v>
      </c>
      <c r="D84" s="19">
        <v>5</v>
      </c>
      <c r="E84" s="19">
        <v>5</v>
      </c>
      <c r="F84" s="19">
        <v>5</v>
      </c>
      <c r="G84" s="19">
        <v>4</v>
      </c>
      <c r="H84" s="19">
        <v>3</v>
      </c>
      <c r="I84" s="19">
        <v>5</v>
      </c>
      <c r="J84" s="19">
        <v>5</v>
      </c>
      <c r="K84" s="19">
        <v>3</v>
      </c>
      <c r="L84" s="19">
        <v>5</v>
      </c>
      <c r="M84" s="19">
        <v>5</v>
      </c>
      <c r="N84" s="19">
        <v>4</v>
      </c>
      <c r="O84" s="19">
        <v>1</v>
      </c>
      <c r="P84" s="19">
        <v>4</v>
      </c>
      <c r="Q84" s="19">
        <v>2</v>
      </c>
      <c r="R84" s="19">
        <v>3</v>
      </c>
      <c r="S84" s="19">
        <v>2</v>
      </c>
      <c r="T84" s="19">
        <v>5</v>
      </c>
      <c r="U84" s="19">
        <v>1</v>
      </c>
      <c r="V84" s="19">
        <v>3</v>
      </c>
      <c r="W84" s="19">
        <v>5</v>
      </c>
      <c r="X84" s="19">
        <v>4</v>
      </c>
      <c r="Y84" s="19">
        <v>2</v>
      </c>
      <c r="Z84" s="19">
        <v>5</v>
      </c>
      <c r="AA84" s="19">
        <v>3</v>
      </c>
      <c r="AB84" s="19">
        <v>4</v>
      </c>
      <c r="AC84" s="19">
        <v>4</v>
      </c>
      <c r="AD84" s="19">
        <v>4</v>
      </c>
      <c r="AE84" s="19">
        <v>4</v>
      </c>
      <c r="AF84" s="19">
        <v>4</v>
      </c>
      <c r="AG84" s="42">
        <f t="shared" ca="1" si="6"/>
        <v>4.6905534343113509E-2</v>
      </c>
      <c r="AH84" s="42">
        <f t="shared" si="7"/>
        <v>1.2403473458920846</v>
      </c>
      <c r="AI84" s="42">
        <f t="shared" si="8"/>
        <v>0.8660254037844386</v>
      </c>
    </row>
    <row r="85" spans="1:35" ht="15">
      <c r="A85" s="19">
        <v>1511683</v>
      </c>
      <c r="B85" s="19">
        <v>1</v>
      </c>
      <c r="C85" s="19">
        <v>1</v>
      </c>
      <c r="D85" s="19">
        <v>1</v>
      </c>
      <c r="E85" s="19">
        <v>1</v>
      </c>
      <c r="F85" s="19">
        <v>1</v>
      </c>
      <c r="G85" s="19">
        <v>1</v>
      </c>
      <c r="H85" s="19">
        <v>1</v>
      </c>
      <c r="I85" s="19">
        <v>1</v>
      </c>
      <c r="J85" s="19">
        <v>1</v>
      </c>
      <c r="K85" s="19">
        <v>1</v>
      </c>
      <c r="L85" s="19">
        <v>1</v>
      </c>
      <c r="M85" s="19">
        <v>1</v>
      </c>
      <c r="N85" s="19">
        <v>1</v>
      </c>
      <c r="O85" s="19">
        <v>1</v>
      </c>
      <c r="P85" s="19">
        <v>1</v>
      </c>
      <c r="Q85" s="19">
        <v>1</v>
      </c>
      <c r="R85" s="19">
        <v>1</v>
      </c>
      <c r="S85" s="19">
        <v>1</v>
      </c>
      <c r="T85" s="19">
        <v>1</v>
      </c>
      <c r="U85" s="19">
        <v>1</v>
      </c>
      <c r="V85" s="19">
        <v>1</v>
      </c>
      <c r="W85" s="19">
        <v>1</v>
      </c>
      <c r="X85" s="19">
        <v>1</v>
      </c>
      <c r="Y85" s="19">
        <v>1</v>
      </c>
      <c r="Z85" s="19">
        <v>1</v>
      </c>
      <c r="AA85" s="19">
        <v>1</v>
      </c>
      <c r="AB85" s="19">
        <v>1</v>
      </c>
      <c r="AC85" s="19">
        <v>1</v>
      </c>
      <c r="AD85" s="19">
        <v>1</v>
      </c>
      <c r="AE85" s="19">
        <v>1</v>
      </c>
      <c r="AF85" s="19">
        <v>1</v>
      </c>
      <c r="AG85" s="42">
        <f t="shared" ca="1" si="6"/>
        <v>0.25312178701708565</v>
      </c>
      <c r="AH85" s="42">
        <f t="shared" si="7"/>
        <v>0</v>
      </c>
      <c r="AI85" s="42">
        <f t="shared" si="8"/>
        <v>0</v>
      </c>
    </row>
    <row r="86" spans="1:35" ht="15">
      <c r="A86" s="19">
        <v>1863499</v>
      </c>
      <c r="B86" s="19">
        <v>4</v>
      </c>
      <c r="C86" s="19">
        <v>4</v>
      </c>
      <c r="D86" s="19">
        <v>5</v>
      </c>
      <c r="E86" s="19">
        <v>5</v>
      </c>
      <c r="F86" s="19">
        <v>5</v>
      </c>
      <c r="G86" s="19">
        <v>3</v>
      </c>
      <c r="H86" s="19">
        <v>4</v>
      </c>
      <c r="I86" s="19">
        <v>3</v>
      </c>
      <c r="J86" s="19">
        <v>5</v>
      </c>
      <c r="K86" s="19">
        <v>5</v>
      </c>
      <c r="L86" s="19">
        <v>5</v>
      </c>
      <c r="M86" s="19">
        <v>5</v>
      </c>
      <c r="N86" s="19">
        <v>4</v>
      </c>
      <c r="O86" s="19">
        <v>5</v>
      </c>
      <c r="P86" s="19">
        <v>5</v>
      </c>
      <c r="Q86" s="19">
        <v>4</v>
      </c>
      <c r="R86" s="19">
        <v>3</v>
      </c>
      <c r="S86" s="19">
        <v>4</v>
      </c>
      <c r="T86" s="19">
        <v>4</v>
      </c>
      <c r="U86" s="19">
        <v>2</v>
      </c>
      <c r="V86" s="19">
        <v>3</v>
      </c>
      <c r="W86" s="19">
        <v>4</v>
      </c>
      <c r="X86" s="19">
        <v>4</v>
      </c>
      <c r="Y86" s="19">
        <v>3</v>
      </c>
      <c r="Z86" s="19">
        <v>5</v>
      </c>
      <c r="AA86" s="19">
        <v>3</v>
      </c>
      <c r="AB86" s="19">
        <v>5</v>
      </c>
      <c r="AC86" s="19">
        <v>4</v>
      </c>
      <c r="AD86" s="19">
        <v>5</v>
      </c>
      <c r="AE86" s="19">
        <v>3</v>
      </c>
      <c r="AF86" s="19">
        <v>4</v>
      </c>
      <c r="AG86" s="42">
        <f t="shared" ca="1" si="6"/>
        <v>0.6611414024236506</v>
      </c>
      <c r="AH86" s="42">
        <f t="shared" si="7"/>
        <v>0.89792416509848283</v>
      </c>
      <c r="AI86" s="42">
        <f t="shared" si="8"/>
        <v>0.83333333333333237</v>
      </c>
    </row>
    <row r="87" spans="1:35" ht="15">
      <c r="A87" s="19">
        <v>1830000</v>
      </c>
      <c r="B87" s="19">
        <v>5</v>
      </c>
      <c r="C87" s="19">
        <v>3</v>
      </c>
      <c r="D87" s="19">
        <v>5</v>
      </c>
      <c r="E87" s="19">
        <v>5</v>
      </c>
      <c r="F87" s="19">
        <v>5</v>
      </c>
      <c r="G87" s="19">
        <v>4</v>
      </c>
      <c r="H87" s="19">
        <v>5</v>
      </c>
      <c r="I87" s="19">
        <v>4</v>
      </c>
      <c r="J87" s="19">
        <v>2</v>
      </c>
      <c r="K87" s="19">
        <v>5</v>
      </c>
      <c r="L87" s="19">
        <v>5</v>
      </c>
      <c r="M87" s="19">
        <v>5</v>
      </c>
      <c r="N87" s="19">
        <v>5</v>
      </c>
      <c r="O87" s="19">
        <v>5</v>
      </c>
      <c r="P87" s="19">
        <v>5</v>
      </c>
      <c r="Q87" s="19">
        <v>5</v>
      </c>
      <c r="R87" s="19">
        <v>5</v>
      </c>
      <c r="S87" s="19">
        <v>5</v>
      </c>
      <c r="T87" s="19">
        <v>5</v>
      </c>
      <c r="U87" s="19">
        <v>5</v>
      </c>
      <c r="V87" s="19">
        <v>4</v>
      </c>
      <c r="W87" s="19">
        <v>2</v>
      </c>
      <c r="X87" s="19">
        <v>5</v>
      </c>
      <c r="Y87" s="19">
        <v>3</v>
      </c>
      <c r="Z87" s="19">
        <v>5</v>
      </c>
      <c r="AA87" s="19">
        <v>4</v>
      </c>
      <c r="AB87" s="19">
        <v>5</v>
      </c>
      <c r="AC87" s="19">
        <v>4</v>
      </c>
      <c r="AD87" s="19">
        <v>5</v>
      </c>
      <c r="AE87" s="19">
        <v>4</v>
      </c>
      <c r="AF87" s="19">
        <v>5</v>
      </c>
      <c r="AG87" s="42">
        <f t="shared" ca="1" si="6"/>
        <v>0.82927603537851891</v>
      </c>
      <c r="AH87" s="42">
        <f t="shared" si="7"/>
        <v>0.89315216940944531</v>
      </c>
      <c r="AI87" s="42">
        <f t="shared" si="8"/>
        <v>1.0929064207169994</v>
      </c>
    </row>
    <row r="88" spans="1:35" ht="15">
      <c r="A88" s="19">
        <v>2087711</v>
      </c>
      <c r="B88" s="19">
        <v>5</v>
      </c>
      <c r="C88" s="19">
        <v>5</v>
      </c>
      <c r="D88" s="19">
        <v>3</v>
      </c>
      <c r="E88" s="19">
        <v>5</v>
      </c>
      <c r="F88" s="19">
        <v>5</v>
      </c>
      <c r="G88" s="19">
        <v>4</v>
      </c>
      <c r="H88" s="19">
        <v>4</v>
      </c>
      <c r="I88" s="19">
        <v>5</v>
      </c>
      <c r="J88" s="19">
        <v>4</v>
      </c>
      <c r="K88" s="19">
        <v>4</v>
      </c>
      <c r="L88" s="19">
        <v>4</v>
      </c>
      <c r="M88" s="19">
        <v>4</v>
      </c>
      <c r="N88" s="19">
        <v>5</v>
      </c>
      <c r="O88" s="19">
        <v>1</v>
      </c>
      <c r="P88" s="19">
        <v>5</v>
      </c>
      <c r="Q88" s="19">
        <v>5</v>
      </c>
      <c r="R88" s="19">
        <v>3</v>
      </c>
      <c r="S88" s="19">
        <v>3</v>
      </c>
      <c r="T88" s="19">
        <v>5</v>
      </c>
      <c r="U88" s="19">
        <v>2</v>
      </c>
      <c r="V88" s="19">
        <v>3</v>
      </c>
      <c r="W88" s="19">
        <v>4</v>
      </c>
      <c r="X88" s="19">
        <v>5</v>
      </c>
      <c r="Y88" s="19">
        <v>4</v>
      </c>
      <c r="Z88" s="19">
        <v>4</v>
      </c>
      <c r="AA88" s="19">
        <v>3</v>
      </c>
      <c r="AB88" s="19">
        <v>4</v>
      </c>
      <c r="AC88" s="19">
        <v>5</v>
      </c>
      <c r="AD88" s="19">
        <v>4</v>
      </c>
      <c r="AE88" s="19">
        <v>5</v>
      </c>
      <c r="AF88" s="19">
        <v>4</v>
      </c>
      <c r="AG88" s="42">
        <f t="shared" ca="1" si="6"/>
        <v>0.91071429369624979</v>
      </c>
      <c r="AH88" s="42">
        <f t="shared" si="7"/>
        <v>1</v>
      </c>
      <c r="AI88" s="42">
        <f t="shared" si="8"/>
        <v>0.72648315725677948</v>
      </c>
    </row>
    <row r="89" spans="1:35" ht="15">
      <c r="A89" s="19">
        <v>2606799</v>
      </c>
      <c r="B89" s="19">
        <v>4</v>
      </c>
      <c r="C89" s="19">
        <v>3</v>
      </c>
      <c r="D89" s="19">
        <v>5</v>
      </c>
      <c r="E89" s="19">
        <v>5</v>
      </c>
      <c r="F89" s="19">
        <v>5</v>
      </c>
      <c r="G89" s="19">
        <v>1</v>
      </c>
      <c r="H89" s="19">
        <v>3</v>
      </c>
      <c r="I89" s="19">
        <v>4</v>
      </c>
      <c r="J89" s="19">
        <v>5</v>
      </c>
      <c r="K89" s="19">
        <v>4</v>
      </c>
      <c r="L89" s="19">
        <v>5</v>
      </c>
      <c r="M89" s="19">
        <v>4</v>
      </c>
      <c r="N89" s="19">
        <v>4</v>
      </c>
      <c r="O89" s="19">
        <v>3</v>
      </c>
      <c r="P89" s="19">
        <v>4</v>
      </c>
      <c r="Q89" s="19">
        <v>4</v>
      </c>
      <c r="R89" s="19">
        <v>2</v>
      </c>
      <c r="S89" s="19">
        <v>4</v>
      </c>
      <c r="T89" s="19">
        <v>5</v>
      </c>
      <c r="U89" s="19">
        <v>4</v>
      </c>
      <c r="V89" s="19">
        <v>3</v>
      </c>
      <c r="W89" s="19">
        <v>4</v>
      </c>
      <c r="X89" s="19">
        <v>4</v>
      </c>
      <c r="Y89" s="19">
        <v>5</v>
      </c>
      <c r="Z89" s="19">
        <v>3</v>
      </c>
      <c r="AA89" s="19">
        <v>3</v>
      </c>
      <c r="AB89" s="19">
        <v>5</v>
      </c>
      <c r="AC89" s="19">
        <v>4</v>
      </c>
      <c r="AD89" s="19">
        <v>5</v>
      </c>
      <c r="AE89" s="19">
        <v>5</v>
      </c>
      <c r="AF89" s="19">
        <v>1</v>
      </c>
      <c r="AG89" s="42">
        <f t="shared" ca="1" si="6"/>
        <v>0.13688718264741362</v>
      </c>
      <c r="AH89" s="42">
        <f t="shared" si="7"/>
        <v>1.1447887624104767</v>
      </c>
      <c r="AI89" s="42">
        <f t="shared" si="8"/>
        <v>1.3642254619787415</v>
      </c>
    </row>
    <row r="90" spans="1:35" ht="15">
      <c r="A90" s="19">
        <v>2537543</v>
      </c>
      <c r="B90" s="19">
        <v>5</v>
      </c>
      <c r="C90" s="19">
        <v>1</v>
      </c>
      <c r="D90" s="19">
        <v>5</v>
      </c>
      <c r="E90" s="19">
        <v>5</v>
      </c>
      <c r="F90" s="19">
        <v>5</v>
      </c>
      <c r="G90" s="19">
        <v>4</v>
      </c>
      <c r="H90" s="19">
        <v>5</v>
      </c>
      <c r="I90" s="19">
        <v>5</v>
      </c>
      <c r="J90" s="19">
        <v>5</v>
      </c>
      <c r="K90" s="19">
        <v>1</v>
      </c>
      <c r="L90" s="19">
        <v>5</v>
      </c>
      <c r="M90" s="19">
        <v>5</v>
      </c>
      <c r="N90" s="19">
        <v>1</v>
      </c>
      <c r="O90" s="19">
        <v>1</v>
      </c>
      <c r="P90" s="19">
        <v>5</v>
      </c>
      <c r="Q90" s="19">
        <v>5</v>
      </c>
      <c r="R90" s="19">
        <v>1</v>
      </c>
      <c r="S90" s="19">
        <v>5</v>
      </c>
      <c r="T90" s="19">
        <v>1</v>
      </c>
      <c r="U90" s="19">
        <v>1</v>
      </c>
      <c r="V90" s="19">
        <v>5</v>
      </c>
      <c r="W90" s="19">
        <v>5</v>
      </c>
      <c r="X90" s="19">
        <v>5</v>
      </c>
      <c r="Y90" s="19">
        <v>1</v>
      </c>
      <c r="Z90" s="19">
        <v>4</v>
      </c>
      <c r="AA90" s="19">
        <v>1</v>
      </c>
      <c r="AB90" s="19">
        <v>5</v>
      </c>
      <c r="AC90" s="19">
        <v>5</v>
      </c>
      <c r="AD90" s="19">
        <v>5</v>
      </c>
      <c r="AE90" s="19">
        <v>2</v>
      </c>
      <c r="AF90" s="19">
        <v>1</v>
      </c>
      <c r="AG90" s="42">
        <f t="shared" ca="1" si="6"/>
        <v>0.12427750636737223</v>
      </c>
      <c r="AH90" s="42">
        <f t="shared" si="7"/>
        <v>1.8886374895547233</v>
      </c>
      <c r="AI90" s="42">
        <f t="shared" si="8"/>
        <v>1.3333333333333337</v>
      </c>
    </row>
    <row r="91" spans="1:35" ht="15">
      <c r="A91" s="19">
        <v>265257</v>
      </c>
      <c r="B91" s="19">
        <v>5</v>
      </c>
      <c r="C91" s="19">
        <v>5</v>
      </c>
      <c r="D91" s="19">
        <v>5</v>
      </c>
      <c r="E91" s="19">
        <v>5</v>
      </c>
      <c r="F91" s="19">
        <v>5</v>
      </c>
      <c r="G91" s="19">
        <v>5</v>
      </c>
      <c r="H91" s="19">
        <v>5</v>
      </c>
      <c r="I91" s="19">
        <v>5</v>
      </c>
      <c r="J91" s="19">
        <v>5</v>
      </c>
      <c r="K91" s="19">
        <v>3</v>
      </c>
      <c r="L91" s="19">
        <v>5</v>
      </c>
      <c r="M91" s="19">
        <v>5</v>
      </c>
      <c r="N91" s="19">
        <v>1</v>
      </c>
      <c r="O91" s="19">
        <v>2</v>
      </c>
      <c r="P91" s="19">
        <v>5</v>
      </c>
      <c r="Q91" s="19">
        <v>3</v>
      </c>
      <c r="R91" s="19">
        <v>4</v>
      </c>
      <c r="S91" s="19">
        <v>3</v>
      </c>
      <c r="T91" s="19">
        <v>5</v>
      </c>
      <c r="U91" s="19">
        <v>2</v>
      </c>
      <c r="V91" s="19">
        <v>5</v>
      </c>
      <c r="W91" s="19">
        <v>5</v>
      </c>
      <c r="X91" s="19">
        <v>5</v>
      </c>
      <c r="Y91" s="19">
        <v>5</v>
      </c>
      <c r="Z91" s="19">
        <v>5</v>
      </c>
      <c r="AA91" s="19">
        <v>5</v>
      </c>
      <c r="AB91" s="19">
        <v>5</v>
      </c>
      <c r="AC91" s="19">
        <v>5</v>
      </c>
      <c r="AD91" s="19">
        <v>5</v>
      </c>
      <c r="AE91" s="19">
        <v>5</v>
      </c>
      <c r="AF91" s="19">
        <v>5</v>
      </c>
      <c r="AG91" s="42">
        <f t="shared" ca="1" si="6"/>
        <v>0.85015222370693122</v>
      </c>
      <c r="AH91" s="42">
        <f t="shared" si="7"/>
        <v>1.1815292615976112</v>
      </c>
      <c r="AI91" s="42">
        <f t="shared" si="8"/>
        <v>0</v>
      </c>
    </row>
    <row r="92" spans="1:35" ht="15">
      <c r="A92" s="19">
        <v>2056022</v>
      </c>
      <c r="B92" s="19">
        <v>5</v>
      </c>
      <c r="C92" s="19">
        <v>2</v>
      </c>
      <c r="D92" s="19">
        <v>4</v>
      </c>
      <c r="E92" s="19">
        <v>2</v>
      </c>
      <c r="F92" s="19">
        <v>5</v>
      </c>
      <c r="G92" s="19">
        <v>5</v>
      </c>
      <c r="H92" s="19">
        <v>3</v>
      </c>
      <c r="I92" s="19">
        <v>5</v>
      </c>
      <c r="J92" s="19">
        <v>4</v>
      </c>
      <c r="K92" s="19">
        <v>4</v>
      </c>
      <c r="L92" s="19">
        <v>5</v>
      </c>
      <c r="M92" s="19">
        <v>5</v>
      </c>
      <c r="N92" s="19">
        <v>2</v>
      </c>
      <c r="O92" s="19">
        <v>2</v>
      </c>
      <c r="P92" s="19">
        <v>4</v>
      </c>
      <c r="Q92" s="19">
        <v>5</v>
      </c>
      <c r="R92" s="19">
        <v>4</v>
      </c>
      <c r="S92" s="19">
        <v>3</v>
      </c>
      <c r="T92" s="19">
        <v>4</v>
      </c>
      <c r="U92" s="19">
        <v>4</v>
      </c>
      <c r="V92" s="19">
        <v>3</v>
      </c>
      <c r="W92" s="19">
        <v>4</v>
      </c>
      <c r="X92" s="19">
        <v>3</v>
      </c>
      <c r="Y92" s="19">
        <v>3</v>
      </c>
      <c r="Z92" s="19">
        <v>4</v>
      </c>
      <c r="AA92" s="19">
        <v>2</v>
      </c>
      <c r="AB92" s="19">
        <v>3</v>
      </c>
      <c r="AC92" s="19">
        <v>4</v>
      </c>
      <c r="AD92" s="19">
        <v>2</v>
      </c>
      <c r="AE92" s="19">
        <v>5</v>
      </c>
      <c r="AF92" s="19">
        <v>3</v>
      </c>
      <c r="AG92" s="42">
        <f t="shared" ca="1" si="6"/>
        <v>0.12993329353196703</v>
      </c>
      <c r="AH92" s="42">
        <f t="shared" si="7"/>
        <v>1.0308627758717754</v>
      </c>
      <c r="AI92" s="42">
        <f t="shared" si="8"/>
        <v>1.2692955176439846</v>
      </c>
    </row>
    <row r="93" spans="1:35" ht="15">
      <c r="A93" s="19">
        <v>1446775</v>
      </c>
      <c r="B93" s="19">
        <v>3</v>
      </c>
      <c r="C93" s="19">
        <v>5</v>
      </c>
      <c r="D93" s="19">
        <v>5</v>
      </c>
      <c r="E93" s="19">
        <v>5</v>
      </c>
      <c r="F93" s="19">
        <v>5</v>
      </c>
      <c r="G93" s="19">
        <v>2</v>
      </c>
      <c r="H93" s="19">
        <v>5</v>
      </c>
      <c r="I93" s="19">
        <v>3</v>
      </c>
      <c r="J93" s="19">
        <v>5</v>
      </c>
      <c r="K93" s="19">
        <v>5</v>
      </c>
      <c r="L93" s="19">
        <v>4</v>
      </c>
      <c r="M93" s="19">
        <v>5</v>
      </c>
      <c r="N93" s="19">
        <v>5</v>
      </c>
      <c r="O93" s="19">
        <v>2</v>
      </c>
      <c r="P93" s="19">
        <v>5</v>
      </c>
      <c r="Q93" s="19">
        <v>5</v>
      </c>
      <c r="R93" s="19">
        <v>4</v>
      </c>
      <c r="S93" s="19">
        <v>5</v>
      </c>
      <c r="T93" s="19">
        <v>5</v>
      </c>
      <c r="U93" s="19">
        <v>5</v>
      </c>
      <c r="V93" s="19">
        <v>1</v>
      </c>
      <c r="W93" s="19">
        <v>4</v>
      </c>
      <c r="X93" s="19">
        <v>4</v>
      </c>
      <c r="Y93" s="19">
        <v>1</v>
      </c>
      <c r="Z93" s="19">
        <v>5</v>
      </c>
      <c r="AA93" s="19">
        <v>3</v>
      </c>
      <c r="AB93" s="19">
        <v>5</v>
      </c>
      <c r="AC93" s="19">
        <v>1</v>
      </c>
      <c r="AD93" s="19">
        <v>5</v>
      </c>
      <c r="AE93" s="19">
        <v>3</v>
      </c>
      <c r="AF93" s="19">
        <v>4</v>
      </c>
      <c r="AG93" s="42">
        <f t="shared" ca="1" si="6"/>
        <v>0.82226156046308052</v>
      </c>
      <c r="AH93" s="42">
        <f t="shared" si="7"/>
        <v>1.4121975762272057</v>
      </c>
      <c r="AI93" s="42">
        <f t="shared" si="8"/>
        <v>1.2018504251546624</v>
      </c>
    </row>
    <row r="94" spans="1:35" ht="15">
      <c r="A94" s="19">
        <v>1337026</v>
      </c>
      <c r="B94" s="19">
        <v>4</v>
      </c>
      <c r="C94" s="19">
        <v>3</v>
      </c>
      <c r="D94" s="19">
        <v>5</v>
      </c>
      <c r="E94" s="19">
        <v>5</v>
      </c>
      <c r="F94" s="19">
        <v>4</v>
      </c>
      <c r="G94" s="19">
        <v>3</v>
      </c>
      <c r="H94" s="19">
        <v>3</v>
      </c>
      <c r="I94" s="19">
        <v>4</v>
      </c>
      <c r="J94" s="19">
        <v>4</v>
      </c>
      <c r="K94" s="19">
        <v>3</v>
      </c>
      <c r="L94" s="19">
        <v>5</v>
      </c>
      <c r="M94" s="19">
        <v>3</v>
      </c>
      <c r="N94" s="19">
        <v>4</v>
      </c>
      <c r="O94" s="19">
        <v>4</v>
      </c>
      <c r="P94" s="19">
        <v>4</v>
      </c>
      <c r="Q94" s="19">
        <v>4</v>
      </c>
      <c r="R94" s="19">
        <v>3</v>
      </c>
      <c r="S94" s="19">
        <v>4</v>
      </c>
      <c r="T94" s="19">
        <v>4</v>
      </c>
      <c r="U94" s="19">
        <v>3</v>
      </c>
      <c r="V94" s="19">
        <v>3</v>
      </c>
      <c r="W94" s="19">
        <v>3</v>
      </c>
      <c r="X94" s="19">
        <v>4</v>
      </c>
      <c r="Y94" s="19">
        <v>2</v>
      </c>
      <c r="Z94" s="19">
        <v>3</v>
      </c>
      <c r="AA94" s="19">
        <v>2</v>
      </c>
      <c r="AB94" s="19">
        <v>4</v>
      </c>
      <c r="AC94" s="19">
        <v>4</v>
      </c>
      <c r="AD94" s="19">
        <v>4</v>
      </c>
      <c r="AE94" s="19">
        <v>3</v>
      </c>
      <c r="AF94" s="19">
        <v>3</v>
      </c>
      <c r="AG94" s="42">
        <f t="shared" ca="1" si="6"/>
        <v>0.29050389472838134</v>
      </c>
      <c r="AH94" s="42">
        <f t="shared" si="7"/>
        <v>0.70002034972455685</v>
      </c>
      <c r="AI94" s="42">
        <f t="shared" si="8"/>
        <v>0.78173595997057133</v>
      </c>
    </row>
    <row r="95" spans="1:35" ht="15">
      <c r="A95" s="19">
        <v>1110156</v>
      </c>
      <c r="B95" s="19">
        <v>3</v>
      </c>
      <c r="C95" s="19">
        <v>3</v>
      </c>
      <c r="D95" s="19">
        <v>4</v>
      </c>
      <c r="E95" s="19">
        <v>5</v>
      </c>
      <c r="F95" s="19">
        <v>5</v>
      </c>
      <c r="G95" s="19">
        <v>4</v>
      </c>
      <c r="H95" s="19">
        <v>1</v>
      </c>
      <c r="I95" s="19">
        <v>4</v>
      </c>
      <c r="J95" s="19">
        <v>5</v>
      </c>
      <c r="K95" s="19">
        <v>5</v>
      </c>
      <c r="L95" s="19">
        <v>5</v>
      </c>
      <c r="M95" s="19">
        <v>4</v>
      </c>
      <c r="N95" s="19">
        <v>1</v>
      </c>
      <c r="O95" s="19">
        <v>4</v>
      </c>
      <c r="P95" s="19">
        <v>4</v>
      </c>
      <c r="Q95" s="19">
        <v>2</v>
      </c>
      <c r="R95" s="19">
        <v>4</v>
      </c>
      <c r="S95" s="19">
        <v>5</v>
      </c>
      <c r="T95" s="19">
        <v>4</v>
      </c>
      <c r="U95" s="19">
        <v>4</v>
      </c>
      <c r="V95" s="19">
        <v>3</v>
      </c>
      <c r="W95" s="19">
        <v>3</v>
      </c>
      <c r="X95" s="19">
        <v>4</v>
      </c>
      <c r="Y95" s="19">
        <v>2</v>
      </c>
      <c r="Z95" s="19">
        <v>5</v>
      </c>
      <c r="AA95" s="19">
        <v>3</v>
      </c>
      <c r="AB95" s="19">
        <v>5</v>
      </c>
      <c r="AC95" s="19">
        <v>5</v>
      </c>
      <c r="AD95" s="19">
        <v>5</v>
      </c>
      <c r="AE95" s="19">
        <v>3</v>
      </c>
      <c r="AF95" s="19">
        <v>4</v>
      </c>
      <c r="AG95" s="42">
        <f t="shared" ca="1" si="6"/>
        <v>0.77984526916463981</v>
      </c>
      <c r="AH95" s="42">
        <f t="shared" si="7"/>
        <v>1.2101187811068235</v>
      </c>
      <c r="AI95" s="42">
        <f t="shared" si="8"/>
        <v>1.3017082793177752</v>
      </c>
    </row>
    <row r="96" spans="1:35" ht="15">
      <c r="A96" s="19">
        <v>1220185</v>
      </c>
      <c r="B96" s="19">
        <v>5</v>
      </c>
      <c r="C96" s="19">
        <v>3</v>
      </c>
      <c r="D96" s="19">
        <v>4</v>
      </c>
      <c r="E96" s="19">
        <v>4</v>
      </c>
      <c r="F96" s="19">
        <v>4</v>
      </c>
      <c r="G96" s="19">
        <v>4</v>
      </c>
      <c r="H96" s="19">
        <v>3</v>
      </c>
      <c r="I96" s="19">
        <v>5</v>
      </c>
      <c r="J96" s="19">
        <v>4</v>
      </c>
      <c r="K96" s="19">
        <v>4</v>
      </c>
      <c r="L96" s="19">
        <v>5</v>
      </c>
      <c r="M96" s="19">
        <v>4</v>
      </c>
      <c r="N96" s="19">
        <v>5</v>
      </c>
      <c r="O96" s="19">
        <v>2</v>
      </c>
      <c r="P96" s="19">
        <v>4</v>
      </c>
      <c r="Q96" s="19">
        <v>3</v>
      </c>
      <c r="R96" s="19">
        <v>4</v>
      </c>
      <c r="S96" s="19">
        <v>4</v>
      </c>
      <c r="T96" s="19">
        <v>5</v>
      </c>
      <c r="U96" s="19">
        <v>5</v>
      </c>
      <c r="V96" s="19">
        <v>3</v>
      </c>
      <c r="W96" s="19">
        <v>3</v>
      </c>
      <c r="X96" s="19">
        <v>4</v>
      </c>
      <c r="Y96" s="19">
        <v>3</v>
      </c>
      <c r="Z96" s="19">
        <v>5</v>
      </c>
      <c r="AA96" s="19">
        <v>3</v>
      </c>
      <c r="AB96" s="19">
        <v>4</v>
      </c>
      <c r="AC96" s="19">
        <v>2</v>
      </c>
      <c r="AD96" s="19">
        <v>4</v>
      </c>
      <c r="AE96" s="19">
        <v>4</v>
      </c>
      <c r="AF96" s="19">
        <v>3</v>
      </c>
      <c r="AG96" s="42">
        <f t="shared" ca="1" si="6"/>
        <v>6.1120375040941699E-2</v>
      </c>
      <c r="AH96" s="42">
        <f t="shared" si="7"/>
        <v>0.87868069973100704</v>
      </c>
      <c r="AI96" s="42">
        <f t="shared" si="8"/>
        <v>0.70710678118654757</v>
      </c>
    </row>
    <row r="97" spans="1:35" ht="15">
      <c r="A97" s="19">
        <v>248904</v>
      </c>
      <c r="B97" s="19">
        <v>5</v>
      </c>
      <c r="C97" s="19">
        <v>3</v>
      </c>
      <c r="D97" s="19">
        <v>5</v>
      </c>
      <c r="E97" s="19">
        <v>4</v>
      </c>
      <c r="F97" s="19">
        <v>4</v>
      </c>
      <c r="G97" s="19">
        <v>4</v>
      </c>
      <c r="H97" s="19">
        <v>2</v>
      </c>
      <c r="I97" s="19">
        <v>4</v>
      </c>
      <c r="J97" s="19">
        <v>5</v>
      </c>
      <c r="K97" s="19">
        <v>3</v>
      </c>
      <c r="L97" s="19">
        <v>4</v>
      </c>
      <c r="M97" s="19">
        <v>5</v>
      </c>
      <c r="N97" s="19">
        <v>2</v>
      </c>
      <c r="O97" s="19">
        <v>3</v>
      </c>
      <c r="P97" s="19">
        <v>4</v>
      </c>
      <c r="Q97" s="19">
        <v>3</v>
      </c>
      <c r="R97" s="19">
        <v>4</v>
      </c>
      <c r="S97" s="19">
        <v>4</v>
      </c>
      <c r="T97" s="19">
        <v>4</v>
      </c>
      <c r="U97" s="19">
        <v>2</v>
      </c>
      <c r="V97" s="19">
        <v>4</v>
      </c>
      <c r="W97" s="19">
        <v>4</v>
      </c>
      <c r="X97" s="19">
        <v>4</v>
      </c>
      <c r="Y97" s="19">
        <v>3</v>
      </c>
      <c r="Z97" s="19">
        <v>5</v>
      </c>
      <c r="AA97" s="19">
        <v>3</v>
      </c>
      <c r="AB97" s="19">
        <v>5</v>
      </c>
      <c r="AC97" s="19">
        <v>3</v>
      </c>
      <c r="AD97" s="19">
        <v>4</v>
      </c>
      <c r="AE97" s="19">
        <v>5</v>
      </c>
      <c r="AF97" s="19">
        <v>3</v>
      </c>
      <c r="AG97" s="42">
        <f t="shared" ca="1" si="6"/>
        <v>0.86364422007539954</v>
      </c>
      <c r="AH97" s="42">
        <f t="shared" si="7"/>
        <v>0.91209036389429721</v>
      </c>
      <c r="AI97" s="42">
        <f t="shared" si="8"/>
        <v>1</v>
      </c>
    </row>
    <row r="98" spans="1:35" ht="15">
      <c r="A98" s="19">
        <v>2355625</v>
      </c>
      <c r="B98" s="19">
        <v>3</v>
      </c>
      <c r="C98" s="19">
        <v>5</v>
      </c>
      <c r="D98" s="19">
        <v>4</v>
      </c>
      <c r="E98" s="19">
        <v>5</v>
      </c>
      <c r="F98" s="19">
        <v>5</v>
      </c>
      <c r="G98" s="19">
        <v>4</v>
      </c>
      <c r="H98" s="19">
        <v>4</v>
      </c>
      <c r="I98" s="19">
        <v>4</v>
      </c>
      <c r="J98" s="19">
        <v>4</v>
      </c>
      <c r="K98" s="19">
        <v>5</v>
      </c>
      <c r="L98" s="19">
        <v>4</v>
      </c>
      <c r="M98" s="19">
        <v>4</v>
      </c>
      <c r="N98" s="19">
        <v>2</v>
      </c>
      <c r="O98" s="19">
        <v>5</v>
      </c>
      <c r="P98" s="19">
        <v>4</v>
      </c>
      <c r="Q98" s="19">
        <v>3</v>
      </c>
      <c r="R98" s="19">
        <v>3</v>
      </c>
      <c r="S98" s="19">
        <v>4</v>
      </c>
      <c r="T98" s="19">
        <v>4</v>
      </c>
      <c r="U98" s="19">
        <v>4</v>
      </c>
      <c r="V98" s="19">
        <v>2</v>
      </c>
      <c r="W98" s="19">
        <v>3</v>
      </c>
      <c r="X98" s="19">
        <v>4</v>
      </c>
      <c r="Y98" s="19">
        <v>1</v>
      </c>
      <c r="Z98" s="19">
        <v>4</v>
      </c>
      <c r="AA98" s="19">
        <v>2</v>
      </c>
      <c r="AB98" s="19">
        <v>5</v>
      </c>
      <c r="AC98" s="19">
        <v>3</v>
      </c>
      <c r="AD98" s="19">
        <v>5</v>
      </c>
      <c r="AE98" s="19">
        <v>2</v>
      </c>
      <c r="AF98" s="19">
        <v>5</v>
      </c>
      <c r="AG98" s="42">
        <f t="shared" ref="AG98:AG103" ca="1" si="9">RAND()</f>
        <v>0.80106053288517365</v>
      </c>
      <c r="AH98" s="42">
        <f t="shared" ref="AH98:AH103" si="10">STDEV(F98:AF98)</f>
        <v>1.1094003924504583</v>
      </c>
      <c r="AI98" s="42">
        <f t="shared" ref="AI98:AI103" si="11">STDEV(B98, C98,D98,E98,F98,G98,H98,I98,J98)</f>
        <v>0.66666666666666552</v>
      </c>
    </row>
    <row r="99" spans="1:35" ht="15">
      <c r="A99" s="19">
        <v>461110</v>
      </c>
      <c r="B99" s="19">
        <v>4</v>
      </c>
      <c r="C99" s="19">
        <v>5</v>
      </c>
      <c r="D99" s="19">
        <v>4</v>
      </c>
      <c r="E99" s="19">
        <v>5</v>
      </c>
      <c r="F99" s="19">
        <v>5</v>
      </c>
      <c r="G99" s="19">
        <v>4</v>
      </c>
      <c r="H99" s="19">
        <v>1</v>
      </c>
      <c r="I99" s="19">
        <v>4</v>
      </c>
      <c r="J99" s="19">
        <v>5</v>
      </c>
      <c r="K99" s="19">
        <v>5</v>
      </c>
      <c r="L99" s="19">
        <v>4</v>
      </c>
      <c r="M99" s="19">
        <v>5</v>
      </c>
      <c r="N99" s="19">
        <v>2</v>
      </c>
      <c r="O99" s="19">
        <v>3</v>
      </c>
      <c r="P99" s="19">
        <v>4</v>
      </c>
      <c r="Q99" s="19">
        <v>4</v>
      </c>
      <c r="R99" s="19">
        <v>4</v>
      </c>
      <c r="S99" s="19">
        <v>5</v>
      </c>
      <c r="T99" s="19">
        <v>5</v>
      </c>
      <c r="U99" s="19">
        <v>2</v>
      </c>
      <c r="V99" s="19">
        <v>3</v>
      </c>
      <c r="W99" s="19">
        <v>2</v>
      </c>
      <c r="X99" s="19">
        <v>4</v>
      </c>
      <c r="Y99" s="19">
        <v>3</v>
      </c>
      <c r="Z99" s="19">
        <v>5</v>
      </c>
      <c r="AA99" s="19">
        <v>2</v>
      </c>
      <c r="AB99" s="19">
        <v>5</v>
      </c>
      <c r="AC99" s="19">
        <v>4</v>
      </c>
      <c r="AD99" s="19">
        <v>5</v>
      </c>
      <c r="AE99" s="19">
        <v>4</v>
      </c>
      <c r="AF99" s="19">
        <v>3</v>
      </c>
      <c r="AG99" s="42">
        <f t="shared" ca="1" si="9"/>
        <v>0.46227403655096566</v>
      </c>
      <c r="AH99" s="42">
        <f t="shared" si="10"/>
        <v>1.1875421719907091</v>
      </c>
      <c r="AI99" s="42">
        <f t="shared" si="11"/>
        <v>1.2692955176439846</v>
      </c>
    </row>
    <row r="100" spans="1:35" ht="15">
      <c r="A100" s="19">
        <v>917571</v>
      </c>
      <c r="B100" s="19">
        <v>4</v>
      </c>
      <c r="C100" s="19">
        <v>4</v>
      </c>
      <c r="D100" s="19">
        <v>5</v>
      </c>
      <c r="E100" s="19">
        <v>5</v>
      </c>
      <c r="F100" s="19">
        <v>5</v>
      </c>
      <c r="G100" s="19">
        <v>2</v>
      </c>
      <c r="H100" s="19">
        <v>3</v>
      </c>
      <c r="I100" s="19">
        <v>4</v>
      </c>
      <c r="J100" s="19">
        <v>5</v>
      </c>
      <c r="K100" s="19">
        <v>4</v>
      </c>
      <c r="L100" s="19">
        <v>4</v>
      </c>
      <c r="M100" s="19">
        <v>5</v>
      </c>
      <c r="N100" s="19">
        <v>3</v>
      </c>
      <c r="O100" s="19">
        <v>1</v>
      </c>
      <c r="P100" s="19">
        <v>5</v>
      </c>
      <c r="Q100" s="19">
        <v>4</v>
      </c>
      <c r="R100" s="19">
        <v>3</v>
      </c>
      <c r="S100" s="19">
        <v>4</v>
      </c>
      <c r="T100" s="19">
        <v>2</v>
      </c>
      <c r="U100" s="19">
        <v>3</v>
      </c>
      <c r="V100" s="19">
        <v>3</v>
      </c>
      <c r="W100" s="19">
        <v>3</v>
      </c>
      <c r="X100" s="19">
        <v>3</v>
      </c>
      <c r="Y100" s="19">
        <v>2</v>
      </c>
      <c r="Z100" s="19">
        <v>4</v>
      </c>
      <c r="AA100" s="19">
        <v>3</v>
      </c>
      <c r="AB100" s="19">
        <v>5</v>
      </c>
      <c r="AC100" s="19">
        <v>4</v>
      </c>
      <c r="AD100" s="19">
        <v>5</v>
      </c>
      <c r="AE100" s="19">
        <v>2</v>
      </c>
      <c r="AF100" s="19">
        <v>5</v>
      </c>
      <c r="AG100" s="42">
        <f t="shared" ca="1" si="9"/>
        <v>0.43336106569875987</v>
      </c>
      <c r="AH100" s="42">
        <f t="shared" si="10"/>
        <v>1.1547005383792519</v>
      </c>
      <c r="AI100" s="42">
        <f t="shared" si="11"/>
        <v>1.0540925533894596</v>
      </c>
    </row>
    <row r="101" spans="1:35" ht="15">
      <c r="A101" s="19">
        <v>1787323</v>
      </c>
      <c r="B101" s="19">
        <v>4</v>
      </c>
      <c r="C101" s="19">
        <v>4</v>
      </c>
      <c r="D101" s="19">
        <v>5</v>
      </c>
      <c r="E101" s="19">
        <v>5</v>
      </c>
      <c r="F101" s="19">
        <v>4</v>
      </c>
      <c r="G101" s="19">
        <v>5</v>
      </c>
      <c r="H101" s="19">
        <v>4</v>
      </c>
      <c r="I101" s="19">
        <v>5</v>
      </c>
      <c r="J101" s="19">
        <v>5</v>
      </c>
      <c r="K101" s="19">
        <v>5</v>
      </c>
      <c r="L101" s="19">
        <v>5</v>
      </c>
      <c r="M101" s="19">
        <v>5</v>
      </c>
      <c r="N101" s="19">
        <v>4</v>
      </c>
      <c r="O101" s="19">
        <v>2</v>
      </c>
      <c r="P101" s="19">
        <v>4</v>
      </c>
      <c r="Q101" s="19">
        <v>4</v>
      </c>
      <c r="R101" s="19">
        <v>4</v>
      </c>
      <c r="S101" s="19">
        <v>4</v>
      </c>
      <c r="T101" s="19">
        <v>5</v>
      </c>
      <c r="U101" s="19">
        <v>4</v>
      </c>
      <c r="V101" s="19">
        <v>4</v>
      </c>
      <c r="W101" s="19">
        <v>4</v>
      </c>
      <c r="X101" s="19">
        <v>4</v>
      </c>
      <c r="Y101" s="19">
        <v>3</v>
      </c>
      <c r="Z101" s="19">
        <v>5</v>
      </c>
      <c r="AA101" s="19">
        <v>3</v>
      </c>
      <c r="AB101" s="19">
        <v>5</v>
      </c>
      <c r="AC101" s="19">
        <v>5</v>
      </c>
      <c r="AD101" s="19">
        <v>5</v>
      </c>
      <c r="AE101" s="19">
        <v>4</v>
      </c>
      <c r="AF101" s="19">
        <v>4</v>
      </c>
      <c r="AG101" s="42">
        <f t="shared" ca="1" si="9"/>
        <v>0.24776018777990227</v>
      </c>
      <c r="AH101" s="42">
        <f t="shared" si="10"/>
        <v>0.76422875112467681</v>
      </c>
      <c r="AI101" s="42">
        <f t="shared" si="11"/>
        <v>0.52704627669473059</v>
      </c>
    </row>
    <row r="102" spans="1:35" ht="15">
      <c r="A102" s="19">
        <v>1875533</v>
      </c>
      <c r="B102" s="19">
        <v>5</v>
      </c>
      <c r="C102" s="19">
        <v>4</v>
      </c>
      <c r="D102" s="19">
        <v>5</v>
      </c>
      <c r="E102" s="19">
        <v>5</v>
      </c>
      <c r="F102" s="19">
        <v>5</v>
      </c>
      <c r="G102" s="19">
        <v>4</v>
      </c>
      <c r="H102" s="19">
        <v>3</v>
      </c>
      <c r="I102" s="19">
        <v>5</v>
      </c>
      <c r="J102" s="19">
        <v>5</v>
      </c>
      <c r="K102" s="19">
        <v>4</v>
      </c>
      <c r="L102" s="19">
        <v>5</v>
      </c>
      <c r="M102" s="19">
        <v>5</v>
      </c>
      <c r="N102" s="19">
        <v>3</v>
      </c>
      <c r="O102" s="19">
        <v>2</v>
      </c>
      <c r="P102" s="19">
        <v>5</v>
      </c>
      <c r="Q102" s="19">
        <v>5</v>
      </c>
      <c r="R102" s="19">
        <v>3</v>
      </c>
      <c r="S102" s="19">
        <v>4</v>
      </c>
      <c r="T102" s="19">
        <v>5</v>
      </c>
      <c r="U102" s="19">
        <v>2</v>
      </c>
      <c r="V102" s="19">
        <v>2</v>
      </c>
      <c r="W102" s="19">
        <v>4</v>
      </c>
      <c r="X102" s="19">
        <v>5</v>
      </c>
      <c r="Y102" s="19">
        <v>1</v>
      </c>
      <c r="Z102" s="19">
        <v>3</v>
      </c>
      <c r="AA102" s="19">
        <v>4</v>
      </c>
      <c r="AB102" s="19">
        <v>5</v>
      </c>
      <c r="AC102" s="19">
        <v>5</v>
      </c>
      <c r="AD102" s="19">
        <v>5</v>
      </c>
      <c r="AE102" s="19">
        <v>3</v>
      </c>
      <c r="AF102" s="19">
        <v>3</v>
      </c>
      <c r="AG102" s="42">
        <f t="shared" ca="1" si="9"/>
        <v>0.24922493617523944</v>
      </c>
      <c r="AH102" s="42">
        <f t="shared" si="10"/>
        <v>1.2194996872404222</v>
      </c>
      <c r="AI102" s="42">
        <f t="shared" si="11"/>
        <v>0.72648315725677948</v>
      </c>
    </row>
    <row r="103" spans="1:35" ht="15">
      <c r="A103" s="19">
        <v>2021377</v>
      </c>
      <c r="B103" s="19">
        <v>3</v>
      </c>
      <c r="C103" s="19">
        <v>3</v>
      </c>
      <c r="D103" s="19">
        <v>4</v>
      </c>
      <c r="E103" s="19">
        <v>4</v>
      </c>
      <c r="F103" s="19">
        <v>4</v>
      </c>
      <c r="G103" s="19">
        <v>3</v>
      </c>
      <c r="H103" s="19">
        <v>4</v>
      </c>
      <c r="I103" s="19">
        <v>3</v>
      </c>
      <c r="J103" s="19">
        <v>4</v>
      </c>
      <c r="K103" s="19">
        <v>3</v>
      </c>
      <c r="L103" s="19">
        <v>4</v>
      </c>
      <c r="M103" s="19">
        <v>5</v>
      </c>
      <c r="N103" s="19">
        <v>2</v>
      </c>
      <c r="O103" s="19">
        <v>2</v>
      </c>
      <c r="P103" s="19">
        <v>3</v>
      </c>
      <c r="Q103" s="19">
        <v>5</v>
      </c>
      <c r="R103" s="19">
        <v>2</v>
      </c>
      <c r="S103" s="19">
        <v>4</v>
      </c>
      <c r="T103" s="19">
        <v>4</v>
      </c>
      <c r="U103" s="19">
        <v>3</v>
      </c>
      <c r="V103" s="19">
        <v>4</v>
      </c>
      <c r="W103" s="19">
        <v>4</v>
      </c>
      <c r="X103" s="19">
        <v>4</v>
      </c>
      <c r="Y103" s="19">
        <v>3</v>
      </c>
      <c r="Z103" s="19">
        <v>3</v>
      </c>
      <c r="AA103" s="19">
        <v>2</v>
      </c>
      <c r="AB103" s="19">
        <v>4</v>
      </c>
      <c r="AC103" s="19">
        <v>3</v>
      </c>
      <c r="AD103" s="19">
        <v>3</v>
      </c>
      <c r="AE103" s="19">
        <v>4</v>
      </c>
      <c r="AF103" s="19">
        <v>4</v>
      </c>
      <c r="AG103" s="42">
        <f t="shared" ca="1" si="9"/>
        <v>0.95991694245897019</v>
      </c>
      <c r="AH103" s="42">
        <f t="shared" si="10"/>
        <v>0.84731854573632381</v>
      </c>
      <c r="AI103" s="42">
        <f t="shared" si="11"/>
        <v>0.52704627669473059</v>
      </c>
    </row>
    <row r="105" spans="1:35">
      <c r="A105" s="20" t="s">
        <v>199</v>
      </c>
      <c r="B105" s="44">
        <f t="shared" ref="B105:K105" si="12">STDEV(B2:B103)</f>
        <v>0.80963188281631138</v>
      </c>
      <c r="C105" s="44">
        <f t="shared" si="12"/>
        <v>1.07494361976463</v>
      </c>
      <c r="D105" s="44">
        <f t="shared" si="12"/>
        <v>0.84615452495448662</v>
      </c>
      <c r="E105" s="44">
        <f t="shared" si="12"/>
        <v>0.89780681457419653</v>
      </c>
      <c r="F105" s="44">
        <f t="shared" si="12"/>
        <v>0.85896327013266549</v>
      </c>
      <c r="G105" s="44">
        <f t="shared" si="12"/>
        <v>1.146263332422722</v>
      </c>
      <c r="H105" s="44">
        <f t="shared" si="12"/>
        <v>1.1827728690969663</v>
      </c>
      <c r="I105" s="44">
        <f t="shared" si="12"/>
        <v>0.99503719020998915</v>
      </c>
      <c r="J105" s="44">
        <f t="shared" si="12"/>
        <v>0.99912600128968476</v>
      </c>
      <c r="K105" s="44">
        <f t="shared" si="12"/>
        <v>1.192580440542129</v>
      </c>
      <c r="L105" s="44">
        <f t="shared" ref="L105:AF105" si="13">STDEV(L2:L103)</f>
        <v>0.89694145840726169</v>
      </c>
      <c r="M105" s="44">
        <f t="shared" si="13"/>
        <v>0.8853956467978974</v>
      </c>
      <c r="N105" s="44">
        <f t="shared" si="13"/>
        <v>1.1702734275228104</v>
      </c>
      <c r="O105" s="44">
        <f>STDEV(O2:O103)</f>
        <v>1.3550813220042579</v>
      </c>
      <c r="P105" s="44">
        <f>STDEV(P2:P103)</f>
        <v>0.94751614102730763</v>
      </c>
      <c r="Q105" s="44">
        <f>STDEV(Q2:Q103)</f>
        <v>1.0873337574352422</v>
      </c>
      <c r="R105" s="44">
        <f>STDEV(R2:R103)</f>
        <v>1.0818295941696179</v>
      </c>
      <c r="S105" s="44">
        <f>STDEV(S2:S103)</f>
        <v>1.0197049070475264</v>
      </c>
      <c r="T105" s="44">
        <f t="shared" si="13"/>
        <v>0.90967533851940041</v>
      </c>
      <c r="U105" s="44">
        <f t="shared" si="13"/>
        <v>1.2084283061371817</v>
      </c>
      <c r="V105" s="44">
        <f t="shared" si="13"/>
        <v>1.0594812340681881</v>
      </c>
      <c r="W105" s="44">
        <f t="shared" si="13"/>
        <v>0.93866450358021891</v>
      </c>
      <c r="X105" s="44">
        <f t="shared" si="13"/>
        <v>0.91748476580083138</v>
      </c>
      <c r="Y105" s="44">
        <f t="shared" si="13"/>
        <v>1.1997217046094351</v>
      </c>
      <c r="Z105" s="44">
        <f t="shared" si="13"/>
        <v>1.1552468239420981</v>
      </c>
      <c r="AA105" s="44">
        <f t="shared" si="13"/>
        <v>0.98009702410767741</v>
      </c>
      <c r="AB105" s="44">
        <f t="shared" si="13"/>
        <v>0.81154789054308007</v>
      </c>
      <c r="AC105" s="44">
        <f t="shared" si="13"/>
        <v>1.1771789752369248</v>
      </c>
      <c r="AD105" s="44">
        <f t="shared" si="13"/>
        <v>0.95486371063223052</v>
      </c>
      <c r="AE105" s="44">
        <f t="shared" si="13"/>
        <v>1.0944965662119803</v>
      </c>
      <c r="AF105" s="44">
        <f t="shared" si="13"/>
        <v>1.0534170301130354</v>
      </c>
    </row>
  </sheetData>
  <sortState ref="A2:AW103">
    <sortCondition ref="AG1"/>
  </sortState>
  <phoneticPr fontId="11" type="noConversion"/>
  <pageMargins left="0.75" right="0.75" top="1" bottom="1" header="0.5" footer="0.5"/>
  <headerFooter alignWithMargins="0"/>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sheetPr published="0" enableFormatConditionsCalculation="0"/>
  <dimension ref="A1:J12"/>
  <sheetViews>
    <sheetView workbookViewId="0">
      <selection activeCell="A12" sqref="A12"/>
    </sheetView>
  </sheetViews>
  <sheetFormatPr defaultColWidth="8.85546875" defaultRowHeight="15"/>
  <cols>
    <col min="1" max="1" width="42.85546875" bestFit="1" customWidth="1"/>
    <col min="2" max="2" width="17.28515625" bestFit="1" customWidth="1"/>
    <col min="3" max="3" width="19" bestFit="1" customWidth="1"/>
    <col min="4" max="4" width="22.7109375" bestFit="1" customWidth="1"/>
    <col min="5" max="5" width="18.42578125" bestFit="1" customWidth="1"/>
    <col min="6" max="6" width="14.7109375" bestFit="1" customWidth="1"/>
    <col min="7" max="7" width="8.42578125" bestFit="1" customWidth="1"/>
    <col min="8" max="8" width="7.85546875" bestFit="1" customWidth="1"/>
    <col min="9" max="9" width="17.85546875" bestFit="1" customWidth="1"/>
    <col min="10" max="10" width="11" bestFit="1" customWidth="1"/>
  </cols>
  <sheetData>
    <row r="1" spans="1:10">
      <c r="B1" s="11" t="s">
        <v>95</v>
      </c>
      <c r="C1" s="11" t="s">
        <v>96</v>
      </c>
      <c r="D1" s="11" t="s">
        <v>97</v>
      </c>
      <c r="E1" s="11" t="s">
        <v>99</v>
      </c>
      <c r="F1" s="11" t="s">
        <v>102</v>
      </c>
      <c r="G1" s="11" t="s">
        <v>98</v>
      </c>
      <c r="H1" s="11" t="s">
        <v>108</v>
      </c>
      <c r="I1" s="11" t="s">
        <v>100</v>
      </c>
      <c r="J1" s="11" t="s">
        <v>101</v>
      </c>
    </row>
    <row r="2" spans="1:10">
      <c r="A2" s="21" t="s">
        <v>92</v>
      </c>
      <c r="B2" t="s">
        <v>180</v>
      </c>
      <c r="C2" t="s">
        <v>173</v>
      </c>
      <c r="D2" t="s">
        <v>136</v>
      </c>
      <c r="E2" t="s">
        <v>174</v>
      </c>
      <c r="F2" t="s">
        <v>9</v>
      </c>
      <c r="G2" t="s">
        <v>43</v>
      </c>
      <c r="H2" t="s">
        <v>109</v>
      </c>
      <c r="I2" t="s">
        <v>163</v>
      </c>
      <c r="J2" t="s">
        <v>178</v>
      </c>
    </row>
    <row r="3" spans="1:10">
      <c r="A3" s="21" t="s">
        <v>93</v>
      </c>
      <c r="B3" t="s">
        <v>171</v>
      </c>
      <c r="C3" t="s">
        <v>152</v>
      </c>
      <c r="D3" t="s">
        <v>10</v>
      </c>
      <c r="E3" t="s">
        <v>137</v>
      </c>
      <c r="F3" t="s">
        <v>165</v>
      </c>
      <c r="G3" t="s">
        <v>167</v>
      </c>
      <c r="H3" t="s">
        <v>169</v>
      </c>
      <c r="I3" t="s">
        <v>140</v>
      </c>
      <c r="J3" t="s">
        <v>45</v>
      </c>
    </row>
    <row r="4" spans="1:10">
      <c r="A4" s="21" t="s">
        <v>0</v>
      </c>
    </row>
    <row r="5" spans="1:10">
      <c r="A5" s="21" t="s">
        <v>1</v>
      </c>
    </row>
    <row r="6" spans="1:10">
      <c r="A6" s="21" t="s">
        <v>7</v>
      </c>
    </row>
    <row r="7" spans="1:10">
      <c r="A7" s="22" t="s">
        <v>2</v>
      </c>
    </row>
    <row r="8" spans="1:10">
      <c r="A8" s="21" t="s">
        <v>5</v>
      </c>
    </row>
    <row r="9" spans="1:10">
      <c r="A9" s="21" t="s">
        <v>6</v>
      </c>
    </row>
    <row r="10" spans="1:10">
      <c r="A10" s="21" t="s">
        <v>3</v>
      </c>
    </row>
    <row r="11" spans="1:10">
      <c r="A11" s="21" t="s">
        <v>8</v>
      </c>
    </row>
    <row r="12" spans="1:10">
      <c r="A12" s="21" t="s">
        <v>4</v>
      </c>
    </row>
  </sheetData>
  <pageMargins left="0.7" right="0.7" top="0.75" bottom="0.75" header="0.3" footer="0.3"/>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sheetPr published="0" enableFormatConditionsCalculation="0"/>
  <dimension ref="A1:S23"/>
  <sheetViews>
    <sheetView workbookViewId="0">
      <pane xSplit="1" topLeftCell="B1" activePane="topRight" state="frozenSplit"/>
      <selection pane="topRight" activeCell="A2" sqref="A2"/>
    </sheetView>
  </sheetViews>
  <sheetFormatPr defaultColWidth="8.85546875" defaultRowHeight="15"/>
  <cols>
    <col min="1" max="1" width="44.85546875" bestFit="1" customWidth="1"/>
    <col min="2" max="2" width="15" customWidth="1"/>
    <col min="3" max="3" width="10.42578125" customWidth="1"/>
    <col min="4" max="4" width="17.42578125" customWidth="1"/>
    <col min="5" max="5" width="10.7109375" customWidth="1"/>
    <col min="6" max="6" width="12.85546875" customWidth="1"/>
    <col min="7" max="7" width="10.140625" customWidth="1"/>
    <col min="8" max="8" width="10" bestFit="1" customWidth="1"/>
    <col min="9" max="9" width="10.28515625" bestFit="1" customWidth="1"/>
    <col min="10" max="10" width="11.42578125" bestFit="1" customWidth="1"/>
    <col min="11" max="11" width="10.42578125" bestFit="1" customWidth="1"/>
    <col min="12" max="12" width="13" customWidth="1"/>
    <col min="13" max="13" width="10" bestFit="1" customWidth="1"/>
    <col min="14" max="14" width="18.42578125" customWidth="1"/>
    <col min="15" max="15" width="13.42578125" customWidth="1"/>
    <col min="16" max="16" width="12.28515625" customWidth="1"/>
    <col min="17" max="17" width="10" bestFit="1" customWidth="1"/>
    <col min="18" max="18" width="15.42578125" bestFit="1" customWidth="1"/>
    <col min="19" max="19" width="10" bestFit="1" customWidth="1"/>
  </cols>
  <sheetData>
    <row r="1" spans="1:19" s="26" customFormat="1" ht="30">
      <c r="B1" s="27" t="s">
        <v>180</v>
      </c>
      <c r="C1" s="27" t="s">
        <v>173</v>
      </c>
      <c r="D1" s="27" t="s">
        <v>136</v>
      </c>
      <c r="E1" s="27" t="s">
        <v>174</v>
      </c>
      <c r="F1" s="27" t="s">
        <v>9</v>
      </c>
      <c r="G1" s="27" t="s">
        <v>43</v>
      </c>
      <c r="H1" s="27" t="s">
        <v>109</v>
      </c>
      <c r="I1" s="27" t="s">
        <v>163</v>
      </c>
      <c r="J1" s="27" t="s">
        <v>178</v>
      </c>
      <c r="K1" s="27" t="s">
        <v>171</v>
      </c>
      <c r="L1" s="27" t="s">
        <v>152</v>
      </c>
      <c r="M1" s="27" t="s">
        <v>177</v>
      </c>
      <c r="N1" s="27" t="s">
        <v>137</v>
      </c>
      <c r="O1" s="27" t="s">
        <v>165</v>
      </c>
      <c r="P1" s="27" t="s">
        <v>167</v>
      </c>
      <c r="Q1" s="27" t="s">
        <v>169</v>
      </c>
      <c r="R1" s="27" t="s">
        <v>140</v>
      </c>
      <c r="S1" s="27" t="s">
        <v>45</v>
      </c>
    </row>
    <row r="2" spans="1:19">
      <c r="A2" s="21" t="s">
        <v>92</v>
      </c>
      <c r="B2">
        <v>1</v>
      </c>
      <c r="C2">
        <v>2</v>
      </c>
      <c r="D2">
        <v>3</v>
      </c>
      <c r="E2">
        <v>4</v>
      </c>
      <c r="F2">
        <v>5</v>
      </c>
      <c r="G2">
        <v>6</v>
      </c>
      <c r="H2">
        <v>7</v>
      </c>
      <c r="I2">
        <v>8</v>
      </c>
      <c r="J2">
        <v>9</v>
      </c>
      <c r="K2">
        <v>1</v>
      </c>
      <c r="L2">
        <v>2</v>
      </c>
      <c r="M2">
        <v>3</v>
      </c>
      <c r="N2">
        <v>4</v>
      </c>
      <c r="O2">
        <v>5</v>
      </c>
      <c r="P2">
        <v>6</v>
      </c>
      <c r="Q2">
        <v>7</v>
      </c>
      <c r="R2">
        <v>8</v>
      </c>
      <c r="S2">
        <v>9</v>
      </c>
    </row>
    <row r="3" spans="1:19">
      <c r="A3" s="21" t="s">
        <v>93</v>
      </c>
      <c r="B3">
        <v>2002</v>
      </c>
      <c r="C3">
        <v>2003</v>
      </c>
      <c r="D3">
        <v>1994</v>
      </c>
      <c r="E3">
        <v>1995</v>
      </c>
      <c r="F3">
        <v>2004</v>
      </c>
      <c r="G3">
        <v>2004</v>
      </c>
      <c r="H3">
        <v>1978</v>
      </c>
      <c r="I3">
        <v>2004</v>
      </c>
      <c r="J3">
        <v>1993</v>
      </c>
      <c r="K3">
        <v>1999</v>
      </c>
      <c r="L3">
        <v>2004</v>
      </c>
      <c r="M3">
        <v>1998</v>
      </c>
      <c r="N3">
        <v>1998</v>
      </c>
      <c r="O3">
        <v>2003</v>
      </c>
      <c r="P3">
        <v>2002</v>
      </c>
      <c r="Q3">
        <v>2002</v>
      </c>
      <c r="R3">
        <v>1996</v>
      </c>
      <c r="S3">
        <v>1992</v>
      </c>
    </row>
    <row r="4" spans="1:19">
      <c r="A4" s="21" t="s">
        <v>0</v>
      </c>
      <c r="B4">
        <v>119</v>
      </c>
      <c r="C4">
        <v>91</v>
      </c>
      <c r="D4">
        <v>142</v>
      </c>
      <c r="E4">
        <v>177</v>
      </c>
      <c r="F4">
        <v>115</v>
      </c>
      <c r="G4">
        <v>100</v>
      </c>
      <c r="H4">
        <v>110</v>
      </c>
      <c r="I4">
        <v>115</v>
      </c>
      <c r="J4">
        <v>130</v>
      </c>
      <c r="K4">
        <v>139</v>
      </c>
      <c r="L4">
        <v>95</v>
      </c>
      <c r="M4">
        <v>126</v>
      </c>
      <c r="N4">
        <v>170</v>
      </c>
      <c r="O4">
        <v>100</v>
      </c>
      <c r="P4">
        <v>115</v>
      </c>
      <c r="Q4">
        <v>113</v>
      </c>
      <c r="R4">
        <v>153</v>
      </c>
      <c r="S4">
        <v>133</v>
      </c>
    </row>
    <row r="5" spans="1:19">
      <c r="A5" s="21" t="s">
        <v>1</v>
      </c>
      <c r="B5">
        <v>2</v>
      </c>
      <c r="C5">
        <v>1</v>
      </c>
      <c r="D5">
        <v>3</v>
      </c>
      <c r="E5">
        <v>2</v>
      </c>
      <c r="F5">
        <v>4</v>
      </c>
      <c r="G5">
        <v>4</v>
      </c>
      <c r="H5">
        <v>2</v>
      </c>
      <c r="I5">
        <v>3</v>
      </c>
      <c r="J5">
        <v>4</v>
      </c>
      <c r="K5">
        <v>4</v>
      </c>
      <c r="L5">
        <v>3</v>
      </c>
      <c r="M5">
        <v>1</v>
      </c>
      <c r="N5">
        <v>3</v>
      </c>
      <c r="O5">
        <v>2</v>
      </c>
      <c r="P5">
        <v>4</v>
      </c>
      <c r="Q5">
        <v>4</v>
      </c>
      <c r="R5">
        <v>3</v>
      </c>
      <c r="S5">
        <v>3</v>
      </c>
    </row>
    <row r="6" spans="1:19">
      <c r="A6" s="21" t="s">
        <v>7</v>
      </c>
      <c r="B6">
        <v>3</v>
      </c>
      <c r="C6">
        <v>4</v>
      </c>
      <c r="D6">
        <v>4</v>
      </c>
      <c r="E6">
        <v>4</v>
      </c>
      <c r="F6">
        <v>1</v>
      </c>
      <c r="G6">
        <v>4</v>
      </c>
      <c r="H6">
        <v>2</v>
      </c>
      <c r="I6">
        <v>3</v>
      </c>
      <c r="J6">
        <v>4</v>
      </c>
      <c r="K6">
        <v>4</v>
      </c>
      <c r="L6">
        <v>2</v>
      </c>
      <c r="M6">
        <v>4</v>
      </c>
      <c r="N6">
        <v>4</v>
      </c>
      <c r="O6">
        <v>1</v>
      </c>
      <c r="P6">
        <v>3</v>
      </c>
      <c r="Q6">
        <v>3</v>
      </c>
      <c r="R6">
        <v>3</v>
      </c>
      <c r="S6">
        <v>4</v>
      </c>
    </row>
    <row r="7" spans="1:19">
      <c r="A7" s="22" t="s">
        <v>2</v>
      </c>
      <c r="B7" s="28">
        <v>60</v>
      </c>
      <c r="C7" s="28">
        <v>24</v>
      </c>
      <c r="D7" s="28">
        <v>25</v>
      </c>
      <c r="E7" s="28">
        <v>53</v>
      </c>
      <c r="F7" s="28">
        <v>92</v>
      </c>
      <c r="G7" s="28">
        <v>1</v>
      </c>
      <c r="H7" s="28">
        <v>6</v>
      </c>
      <c r="I7" s="28">
        <v>120</v>
      </c>
      <c r="J7" s="28">
        <v>25</v>
      </c>
      <c r="K7" s="28">
        <v>63</v>
      </c>
      <c r="L7" s="28">
        <v>0.4</v>
      </c>
      <c r="M7" s="28">
        <v>10</v>
      </c>
      <c r="N7" s="28">
        <v>65</v>
      </c>
      <c r="O7" s="28">
        <v>94</v>
      </c>
      <c r="P7" s="28">
        <v>48</v>
      </c>
      <c r="Q7" s="28">
        <v>45</v>
      </c>
      <c r="R7" s="28">
        <v>75</v>
      </c>
      <c r="S7" s="28">
        <v>40</v>
      </c>
    </row>
    <row r="8" spans="1:19">
      <c r="A8" s="21" t="s">
        <v>11</v>
      </c>
      <c r="B8" s="23">
        <v>0.66</v>
      </c>
      <c r="C8" s="23">
        <v>0.38</v>
      </c>
      <c r="D8" s="23">
        <v>0.56999999999999995</v>
      </c>
      <c r="E8" s="23">
        <v>0.56000000000000005</v>
      </c>
      <c r="F8" s="23">
        <v>0.5</v>
      </c>
      <c r="G8" s="23">
        <v>0.47</v>
      </c>
      <c r="H8" s="23">
        <v>0.41</v>
      </c>
      <c r="I8" s="23">
        <v>0.39</v>
      </c>
      <c r="J8" s="23">
        <v>0.55000000000000004</v>
      </c>
      <c r="K8" s="23">
        <v>0.8</v>
      </c>
      <c r="L8" s="23">
        <v>0.44</v>
      </c>
      <c r="M8" s="23">
        <v>0.66</v>
      </c>
      <c r="N8" s="23">
        <v>0.65</v>
      </c>
      <c r="O8" s="23">
        <v>0.62</v>
      </c>
      <c r="P8" s="23">
        <v>0.54</v>
      </c>
      <c r="Q8" s="23">
        <v>0.52</v>
      </c>
      <c r="R8" s="23">
        <v>0.39</v>
      </c>
      <c r="S8" s="23">
        <v>0.76</v>
      </c>
    </row>
    <row r="9" spans="1:19">
      <c r="A9" s="21" t="s">
        <v>12</v>
      </c>
      <c r="B9" s="23">
        <v>0.67</v>
      </c>
      <c r="C9" s="23">
        <v>0.14000000000000001</v>
      </c>
      <c r="D9" s="23">
        <v>0.67</v>
      </c>
      <c r="E9" s="23">
        <v>0.56000000000000005</v>
      </c>
      <c r="F9" s="23">
        <v>1</v>
      </c>
      <c r="G9" s="23">
        <v>0</v>
      </c>
      <c r="H9" s="23">
        <v>0.5</v>
      </c>
      <c r="I9" s="23">
        <v>0.4</v>
      </c>
      <c r="J9" s="23">
        <v>0.17</v>
      </c>
      <c r="K9" s="23">
        <v>0.67</v>
      </c>
      <c r="L9" s="23">
        <v>0.5</v>
      </c>
      <c r="M9" s="23">
        <v>0.74</v>
      </c>
      <c r="N9" s="23">
        <v>0.78</v>
      </c>
      <c r="O9" s="23">
        <v>1</v>
      </c>
      <c r="P9" s="23">
        <v>0.28999999999999998</v>
      </c>
      <c r="Q9" s="23">
        <v>0.5</v>
      </c>
      <c r="R9" s="23">
        <v>0.2</v>
      </c>
      <c r="S9" s="23">
        <v>0.76</v>
      </c>
    </row>
    <row r="10" spans="1:19">
      <c r="A10" s="21" t="s">
        <v>3</v>
      </c>
      <c r="B10" s="28">
        <v>121.46899999999999</v>
      </c>
      <c r="C10" s="28">
        <v>74.608999999999995</v>
      </c>
      <c r="D10" s="28">
        <v>28.341000000000001</v>
      </c>
      <c r="E10" s="28">
        <v>202.6</v>
      </c>
      <c r="F10" s="28">
        <v>261.40899999999999</v>
      </c>
      <c r="G10" s="28">
        <v>103</v>
      </c>
      <c r="H10" s="28">
        <v>395</v>
      </c>
      <c r="I10" s="28">
        <v>347</v>
      </c>
      <c r="J10" s="28">
        <v>60</v>
      </c>
      <c r="K10" s="28">
        <v>101</v>
      </c>
      <c r="L10" s="28">
        <v>46.1</v>
      </c>
      <c r="M10" s="28">
        <v>225.9</v>
      </c>
      <c r="N10" s="28">
        <v>481.8</v>
      </c>
      <c r="O10" s="28">
        <v>864.6</v>
      </c>
      <c r="P10" s="28">
        <v>249.3</v>
      </c>
      <c r="Q10" s="28">
        <v>306.8</v>
      </c>
      <c r="R10" s="28">
        <v>817.4</v>
      </c>
      <c r="S10" s="28">
        <v>159.19999999999999</v>
      </c>
    </row>
    <row r="11" spans="1:19">
      <c r="A11" s="21" t="s">
        <v>8</v>
      </c>
      <c r="B11">
        <v>7</v>
      </c>
      <c r="C11">
        <v>4</v>
      </c>
      <c r="D11">
        <v>33</v>
      </c>
      <c r="E11">
        <v>40</v>
      </c>
      <c r="F11">
        <v>73</v>
      </c>
      <c r="G11">
        <v>12</v>
      </c>
      <c r="H11">
        <v>11</v>
      </c>
      <c r="I11">
        <v>10</v>
      </c>
      <c r="J11">
        <v>2</v>
      </c>
      <c r="K11">
        <v>14</v>
      </c>
      <c r="L11">
        <v>18</v>
      </c>
      <c r="M11">
        <v>35</v>
      </c>
      <c r="N11">
        <v>53</v>
      </c>
      <c r="O11">
        <v>35</v>
      </c>
      <c r="P11">
        <v>12</v>
      </c>
      <c r="Q11">
        <v>94</v>
      </c>
      <c r="R11">
        <v>48</v>
      </c>
      <c r="S11">
        <v>49</v>
      </c>
    </row>
    <row r="12" spans="1:19">
      <c r="A12" s="21" t="s">
        <v>13</v>
      </c>
      <c r="B12" s="23">
        <v>0.82</v>
      </c>
      <c r="C12" s="23">
        <v>0.59</v>
      </c>
      <c r="D12" s="23">
        <v>0.89</v>
      </c>
      <c r="E12" s="23">
        <v>0.76</v>
      </c>
      <c r="F12" s="23">
        <v>0.97</v>
      </c>
      <c r="G12" s="23">
        <v>0.47</v>
      </c>
      <c r="H12" s="23">
        <v>0.83</v>
      </c>
      <c r="I12" s="23">
        <v>0.57999999999999996</v>
      </c>
      <c r="J12" s="23">
        <v>0.79</v>
      </c>
      <c r="K12" s="23">
        <v>0.81</v>
      </c>
      <c r="L12" s="23">
        <v>0.7</v>
      </c>
      <c r="M12" s="23">
        <v>0.97</v>
      </c>
      <c r="N12" s="23">
        <v>0.91</v>
      </c>
      <c r="O12" s="23">
        <v>0.98</v>
      </c>
      <c r="P12" s="23">
        <v>0.72</v>
      </c>
      <c r="Q12" s="23">
        <v>0.87</v>
      </c>
      <c r="R12" s="23">
        <v>0.62</v>
      </c>
      <c r="S12" s="23">
        <v>0.96</v>
      </c>
    </row>
    <row r="13" spans="1:19">
      <c r="A13" s="21" t="s">
        <v>14</v>
      </c>
      <c r="B13" s="24">
        <v>0</v>
      </c>
      <c r="C13">
        <v>0</v>
      </c>
      <c r="D13">
        <v>1</v>
      </c>
      <c r="E13">
        <v>1</v>
      </c>
      <c r="F13" s="25">
        <v>1</v>
      </c>
      <c r="G13">
        <v>0</v>
      </c>
      <c r="H13">
        <v>1</v>
      </c>
      <c r="I13">
        <v>1</v>
      </c>
      <c r="J13">
        <v>0</v>
      </c>
      <c r="K13">
        <v>1</v>
      </c>
      <c r="L13" s="25">
        <v>0</v>
      </c>
      <c r="M13">
        <v>1</v>
      </c>
      <c r="N13">
        <v>1</v>
      </c>
      <c r="O13">
        <v>1</v>
      </c>
      <c r="P13">
        <v>0</v>
      </c>
      <c r="Q13">
        <v>1</v>
      </c>
      <c r="R13">
        <v>1</v>
      </c>
      <c r="S13">
        <v>1</v>
      </c>
    </row>
    <row r="15" spans="1:19">
      <c r="C15" s="11"/>
      <c r="D15" s="11"/>
    </row>
    <row r="16" spans="1:19">
      <c r="C16" s="11"/>
      <c r="D16" s="11"/>
    </row>
    <row r="17" spans="3:4">
      <c r="C17" s="11"/>
      <c r="D17" s="11"/>
    </row>
    <row r="18" spans="3:4">
      <c r="C18" s="11"/>
      <c r="D18" s="11"/>
    </row>
    <row r="19" spans="3:4">
      <c r="C19" s="11"/>
      <c r="D19" s="11"/>
    </row>
    <row r="20" spans="3:4">
      <c r="C20" s="11"/>
      <c r="D20" s="11"/>
    </row>
    <row r="21" spans="3:4">
      <c r="C21" s="11"/>
      <c r="D21" s="11"/>
    </row>
    <row r="22" spans="3:4">
      <c r="C22" s="11"/>
      <c r="D22" s="11"/>
    </row>
    <row r="23" spans="3:4">
      <c r="C23" s="11"/>
      <c r="D23" s="11"/>
    </row>
  </sheetData>
  <phoneticPr fontId="11" type="noConversion"/>
  <pageMargins left="0.7" right="0.7" top="0.75" bottom="0.75" header="0.3" footer="0.3"/>
  <pageSetup orientation="portrait" horizontalDpi="4294967293" verticalDpi="0"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sheetPr published="0"/>
  <dimension ref="A1:S115"/>
  <sheetViews>
    <sheetView workbookViewId="0">
      <selection activeCell="A2" sqref="A2:A13"/>
    </sheetView>
  </sheetViews>
  <sheetFormatPr defaultRowHeight="15"/>
  <cols>
    <col min="1" max="1" width="44.85546875" bestFit="1" customWidth="1"/>
    <col min="2" max="3" width="9.28515625" customWidth="1"/>
    <col min="4" max="4" width="12.85546875" customWidth="1"/>
    <col min="5" max="5" width="11.7109375" customWidth="1"/>
    <col min="6" max="6" width="11.42578125" customWidth="1"/>
    <col min="7" max="9" width="9.28515625" customWidth="1"/>
    <col min="10" max="10" width="10.7109375" customWidth="1"/>
    <col min="11" max="11" width="9.28515625" customWidth="1"/>
    <col min="12" max="12" width="10.140625" customWidth="1"/>
    <col min="13" max="17" width="9.28515625" customWidth="1"/>
    <col min="18" max="18" width="14" customWidth="1"/>
    <col min="19" max="19" width="11.140625" customWidth="1"/>
  </cols>
  <sheetData>
    <row r="1" spans="1:19" ht="45">
      <c r="B1" s="27" t="s">
        <v>180</v>
      </c>
      <c r="C1" s="27" t="s">
        <v>173</v>
      </c>
      <c r="D1" s="27" t="s">
        <v>136</v>
      </c>
      <c r="E1" s="27" t="s">
        <v>174</v>
      </c>
      <c r="F1" s="27" t="s">
        <v>9</v>
      </c>
      <c r="G1" s="27" t="s">
        <v>43</v>
      </c>
      <c r="H1" s="27" t="s">
        <v>109</v>
      </c>
      <c r="I1" s="27" t="s">
        <v>163</v>
      </c>
      <c r="J1" s="27" t="s">
        <v>178</v>
      </c>
      <c r="K1" s="27" t="s">
        <v>171</v>
      </c>
      <c r="L1" s="27" t="s">
        <v>152</v>
      </c>
      <c r="M1" s="27" t="s">
        <v>177</v>
      </c>
      <c r="N1" s="27" t="s">
        <v>137</v>
      </c>
      <c r="O1" s="27" t="s">
        <v>165</v>
      </c>
      <c r="P1" s="27" t="s">
        <v>167</v>
      </c>
      <c r="Q1" s="27" t="s">
        <v>169</v>
      </c>
      <c r="R1" s="27" t="s">
        <v>140</v>
      </c>
      <c r="S1" s="27" t="s">
        <v>45</v>
      </c>
    </row>
    <row r="2" spans="1:19">
      <c r="A2" s="29" t="s">
        <v>92</v>
      </c>
      <c r="B2">
        <v>1</v>
      </c>
      <c r="C2">
        <v>2</v>
      </c>
      <c r="D2">
        <v>3</v>
      </c>
      <c r="E2">
        <v>4</v>
      </c>
      <c r="F2">
        <v>5</v>
      </c>
      <c r="G2">
        <v>6</v>
      </c>
      <c r="H2">
        <v>7</v>
      </c>
      <c r="I2">
        <v>8</v>
      </c>
      <c r="J2">
        <v>9</v>
      </c>
      <c r="K2">
        <v>1</v>
      </c>
      <c r="L2">
        <v>2</v>
      </c>
      <c r="M2">
        <v>3</v>
      </c>
      <c r="N2">
        <v>4</v>
      </c>
      <c r="O2">
        <v>5</v>
      </c>
      <c r="P2">
        <v>6</v>
      </c>
      <c r="Q2">
        <v>7</v>
      </c>
      <c r="R2">
        <v>8</v>
      </c>
      <c r="S2">
        <v>9</v>
      </c>
    </row>
    <row r="3" spans="1:19">
      <c r="A3" s="29" t="s">
        <v>93</v>
      </c>
      <c r="B3">
        <v>2002</v>
      </c>
      <c r="C3">
        <v>2003</v>
      </c>
      <c r="D3">
        <v>1994</v>
      </c>
      <c r="E3">
        <v>1995</v>
      </c>
      <c r="F3">
        <v>2004</v>
      </c>
      <c r="G3">
        <v>2004</v>
      </c>
      <c r="H3">
        <v>1978</v>
      </c>
      <c r="I3">
        <v>2004</v>
      </c>
      <c r="J3">
        <v>1993</v>
      </c>
      <c r="K3">
        <v>1999</v>
      </c>
      <c r="L3">
        <v>2004</v>
      </c>
      <c r="M3">
        <v>1998</v>
      </c>
      <c r="N3">
        <v>1998</v>
      </c>
      <c r="O3">
        <v>2003</v>
      </c>
      <c r="P3">
        <v>2002</v>
      </c>
      <c r="Q3">
        <v>2002</v>
      </c>
      <c r="R3">
        <v>1996</v>
      </c>
      <c r="S3">
        <v>1992</v>
      </c>
    </row>
    <row r="4" spans="1:19">
      <c r="A4" s="29" t="s">
        <v>0</v>
      </c>
      <c r="B4">
        <v>119</v>
      </c>
      <c r="C4">
        <v>91</v>
      </c>
      <c r="D4">
        <v>142</v>
      </c>
      <c r="E4">
        <v>177</v>
      </c>
      <c r="F4">
        <v>115</v>
      </c>
      <c r="G4">
        <v>100</v>
      </c>
      <c r="H4">
        <v>110</v>
      </c>
      <c r="I4">
        <v>115</v>
      </c>
      <c r="J4">
        <v>130</v>
      </c>
      <c r="K4">
        <v>139</v>
      </c>
      <c r="L4">
        <v>95</v>
      </c>
      <c r="M4">
        <v>126</v>
      </c>
      <c r="N4">
        <v>170</v>
      </c>
      <c r="O4">
        <v>100</v>
      </c>
      <c r="P4">
        <v>115</v>
      </c>
      <c r="Q4">
        <v>113</v>
      </c>
      <c r="R4">
        <v>153</v>
      </c>
      <c r="S4">
        <v>133</v>
      </c>
    </row>
    <row r="5" spans="1:19">
      <c r="A5" s="29" t="s">
        <v>1</v>
      </c>
      <c r="B5">
        <v>2</v>
      </c>
      <c r="C5">
        <v>1</v>
      </c>
      <c r="D5">
        <v>3</v>
      </c>
      <c r="E5">
        <v>2</v>
      </c>
      <c r="F5">
        <v>4</v>
      </c>
      <c r="G5">
        <v>4</v>
      </c>
      <c r="H5">
        <v>2</v>
      </c>
      <c r="I5">
        <v>3</v>
      </c>
      <c r="J5">
        <v>4</v>
      </c>
      <c r="K5">
        <v>4</v>
      </c>
      <c r="L5">
        <v>3</v>
      </c>
      <c r="M5">
        <v>1</v>
      </c>
      <c r="N5">
        <v>3</v>
      </c>
      <c r="O5">
        <v>2</v>
      </c>
      <c r="P5">
        <v>4</v>
      </c>
      <c r="Q5">
        <v>4</v>
      </c>
      <c r="R5">
        <v>3</v>
      </c>
      <c r="S5">
        <v>3</v>
      </c>
    </row>
    <row r="6" spans="1:19">
      <c r="A6" s="29" t="s">
        <v>191</v>
      </c>
      <c r="B6">
        <v>3</v>
      </c>
      <c r="C6">
        <v>4</v>
      </c>
      <c r="D6">
        <v>4</v>
      </c>
      <c r="E6">
        <v>4</v>
      </c>
      <c r="F6">
        <v>1</v>
      </c>
      <c r="G6">
        <v>4</v>
      </c>
      <c r="H6">
        <v>2</v>
      </c>
      <c r="I6">
        <v>3</v>
      </c>
      <c r="J6">
        <v>4</v>
      </c>
      <c r="K6">
        <v>4</v>
      </c>
      <c r="L6">
        <v>2</v>
      </c>
      <c r="M6">
        <v>4</v>
      </c>
      <c r="N6">
        <v>4</v>
      </c>
      <c r="O6">
        <v>1</v>
      </c>
      <c r="P6">
        <v>3</v>
      </c>
      <c r="Q6">
        <v>3</v>
      </c>
      <c r="R6">
        <v>3</v>
      </c>
      <c r="S6">
        <v>4</v>
      </c>
    </row>
    <row r="7" spans="1:19">
      <c r="A7" s="30" t="s">
        <v>192</v>
      </c>
      <c r="B7" s="28">
        <v>60</v>
      </c>
      <c r="C7" s="28">
        <v>24</v>
      </c>
      <c r="D7" s="28">
        <v>25</v>
      </c>
      <c r="E7" s="28">
        <v>53</v>
      </c>
      <c r="F7" s="28">
        <v>92</v>
      </c>
      <c r="G7" s="28">
        <v>1</v>
      </c>
      <c r="H7" s="28">
        <v>6</v>
      </c>
      <c r="I7" s="28">
        <v>120</v>
      </c>
      <c r="J7" s="28">
        <v>25</v>
      </c>
      <c r="K7" s="28">
        <v>63</v>
      </c>
      <c r="L7" s="28">
        <v>0.4</v>
      </c>
      <c r="M7" s="28">
        <v>10</v>
      </c>
      <c r="N7" s="28">
        <v>65</v>
      </c>
      <c r="O7" s="28">
        <v>94</v>
      </c>
      <c r="P7" s="28">
        <v>48</v>
      </c>
      <c r="Q7" s="28">
        <v>45</v>
      </c>
      <c r="R7" s="28">
        <v>75</v>
      </c>
      <c r="S7" s="28">
        <v>40</v>
      </c>
    </row>
    <row r="8" spans="1:19">
      <c r="A8" s="29" t="s">
        <v>11</v>
      </c>
      <c r="B8" s="23">
        <v>0.66</v>
      </c>
      <c r="C8" s="23">
        <v>0.38</v>
      </c>
      <c r="D8" s="23">
        <v>0.56999999999999995</v>
      </c>
      <c r="E8" s="23">
        <v>0.56000000000000005</v>
      </c>
      <c r="F8" s="23">
        <v>0.5</v>
      </c>
      <c r="G8" s="23">
        <v>0.47</v>
      </c>
      <c r="H8" s="23">
        <v>0.41</v>
      </c>
      <c r="I8" s="23">
        <v>0.39</v>
      </c>
      <c r="J8" s="23">
        <v>0.55000000000000004</v>
      </c>
      <c r="K8" s="23">
        <v>0.8</v>
      </c>
      <c r="L8" s="23">
        <v>0.44</v>
      </c>
      <c r="M8" s="23">
        <v>0.66</v>
      </c>
      <c r="N8" s="23">
        <v>0.65</v>
      </c>
      <c r="O8" s="23">
        <v>0.62</v>
      </c>
      <c r="P8" s="23">
        <v>0.54</v>
      </c>
      <c r="Q8" s="23">
        <v>0.52</v>
      </c>
      <c r="R8" s="23">
        <v>0.39</v>
      </c>
      <c r="S8" s="23">
        <v>0.76</v>
      </c>
    </row>
    <row r="9" spans="1:19">
      <c r="A9" s="29" t="s">
        <v>12</v>
      </c>
      <c r="B9" s="23">
        <v>0.67</v>
      </c>
      <c r="C9" s="23">
        <v>0.14000000000000001</v>
      </c>
      <c r="D9" s="23">
        <v>0.67</v>
      </c>
      <c r="E9" s="23">
        <v>0.56000000000000005</v>
      </c>
      <c r="F9" s="23">
        <v>1</v>
      </c>
      <c r="G9" s="23">
        <v>0</v>
      </c>
      <c r="H9" s="23">
        <v>0.5</v>
      </c>
      <c r="I9" s="23">
        <v>0.4</v>
      </c>
      <c r="J9" s="23">
        <v>0.17</v>
      </c>
      <c r="K9" s="23">
        <v>0.67</v>
      </c>
      <c r="L9" s="23">
        <v>0.5</v>
      </c>
      <c r="M9" s="23">
        <v>0.74</v>
      </c>
      <c r="N9" s="23">
        <v>0.78</v>
      </c>
      <c r="O9" s="23">
        <v>1</v>
      </c>
      <c r="P9" s="23">
        <v>0.28999999999999998</v>
      </c>
      <c r="Q9" s="23">
        <v>0.5</v>
      </c>
      <c r="R9" s="23">
        <v>0.2</v>
      </c>
      <c r="S9" s="23">
        <v>0.76</v>
      </c>
    </row>
    <row r="10" spans="1:19">
      <c r="A10" s="29" t="s">
        <v>3</v>
      </c>
      <c r="B10" s="28">
        <v>121.46899999999999</v>
      </c>
      <c r="C10" s="28">
        <v>74.608999999999995</v>
      </c>
      <c r="D10" s="28">
        <v>28.341000000000001</v>
      </c>
      <c r="E10" s="28">
        <v>202.6</v>
      </c>
      <c r="F10" s="28">
        <v>261.40899999999999</v>
      </c>
      <c r="G10" s="28">
        <v>103</v>
      </c>
      <c r="H10" s="28">
        <v>395</v>
      </c>
      <c r="I10" s="28">
        <v>347</v>
      </c>
      <c r="J10" s="28">
        <v>60</v>
      </c>
      <c r="K10" s="28">
        <v>101</v>
      </c>
      <c r="L10" s="28">
        <v>46.1</v>
      </c>
      <c r="M10" s="28">
        <v>225.9</v>
      </c>
      <c r="N10" s="28">
        <v>481.8</v>
      </c>
      <c r="O10" s="28">
        <v>864.6</v>
      </c>
      <c r="P10" s="28">
        <v>249.3</v>
      </c>
      <c r="Q10" s="28">
        <v>306.8</v>
      </c>
      <c r="R10" s="28">
        <v>817.4</v>
      </c>
      <c r="S10" s="28">
        <v>159.19999999999999</v>
      </c>
    </row>
    <row r="11" spans="1:19">
      <c r="A11" s="29" t="s">
        <v>8</v>
      </c>
      <c r="B11">
        <v>7</v>
      </c>
      <c r="C11">
        <v>4</v>
      </c>
      <c r="D11">
        <v>33</v>
      </c>
      <c r="E11">
        <v>40</v>
      </c>
      <c r="F11">
        <v>73</v>
      </c>
      <c r="G11">
        <v>12</v>
      </c>
      <c r="H11">
        <v>11</v>
      </c>
      <c r="I11">
        <v>10</v>
      </c>
      <c r="J11">
        <v>2</v>
      </c>
      <c r="K11">
        <v>14</v>
      </c>
      <c r="L11">
        <v>18</v>
      </c>
      <c r="M11">
        <v>35</v>
      </c>
      <c r="N11">
        <v>53</v>
      </c>
      <c r="O11">
        <v>35</v>
      </c>
      <c r="P11">
        <v>12</v>
      </c>
      <c r="Q11">
        <v>94</v>
      </c>
      <c r="R11">
        <v>48</v>
      </c>
      <c r="S11">
        <v>49</v>
      </c>
    </row>
    <row r="12" spans="1:19">
      <c r="A12" s="29" t="s">
        <v>13</v>
      </c>
      <c r="B12" s="23">
        <v>0.82</v>
      </c>
      <c r="C12" s="23">
        <v>0.59</v>
      </c>
      <c r="D12" s="23">
        <v>0.89</v>
      </c>
      <c r="E12" s="23">
        <v>0.76</v>
      </c>
      <c r="F12" s="23">
        <v>0.97</v>
      </c>
      <c r="G12" s="23">
        <v>0.47</v>
      </c>
      <c r="H12" s="23">
        <v>0.83</v>
      </c>
      <c r="I12" s="23">
        <v>0.57999999999999996</v>
      </c>
      <c r="J12" s="23">
        <v>0.79</v>
      </c>
      <c r="K12" s="23">
        <v>0.81</v>
      </c>
      <c r="L12" s="23">
        <v>0.7</v>
      </c>
      <c r="M12" s="23">
        <v>0.97</v>
      </c>
      <c r="N12" s="23">
        <v>0.91</v>
      </c>
      <c r="O12" s="23">
        <v>0.98</v>
      </c>
      <c r="P12" s="23">
        <v>0.72</v>
      </c>
      <c r="Q12" s="23">
        <v>0.87</v>
      </c>
      <c r="R12" s="23">
        <v>0.62</v>
      </c>
      <c r="S12" s="23">
        <v>0.96</v>
      </c>
    </row>
    <row r="13" spans="1:19">
      <c r="A13" s="29" t="s">
        <v>14</v>
      </c>
      <c r="B13" s="24">
        <v>0</v>
      </c>
      <c r="C13">
        <v>0</v>
      </c>
      <c r="D13">
        <v>1</v>
      </c>
      <c r="E13">
        <v>1</v>
      </c>
      <c r="F13" s="25">
        <v>1</v>
      </c>
      <c r="G13">
        <v>0</v>
      </c>
      <c r="H13">
        <v>1</v>
      </c>
      <c r="I13">
        <v>1</v>
      </c>
      <c r="J13">
        <v>0</v>
      </c>
      <c r="K13">
        <v>1</v>
      </c>
      <c r="L13" s="25">
        <v>0</v>
      </c>
      <c r="M13">
        <v>1</v>
      </c>
      <c r="N13">
        <v>1</v>
      </c>
      <c r="O13">
        <v>1</v>
      </c>
      <c r="P13">
        <v>0</v>
      </c>
      <c r="Q13">
        <v>1</v>
      </c>
      <c r="R13">
        <v>1</v>
      </c>
      <c r="S13">
        <v>1</v>
      </c>
    </row>
    <row r="14" spans="1:19">
      <c r="A14" s="31">
        <v>16272</v>
      </c>
      <c r="B14" s="19">
        <v>3</v>
      </c>
      <c r="C14" s="19">
        <v>2</v>
      </c>
      <c r="D14" s="19">
        <v>4</v>
      </c>
      <c r="E14" s="19">
        <v>4</v>
      </c>
      <c r="F14" s="19">
        <v>3</v>
      </c>
      <c r="G14" s="19">
        <v>3</v>
      </c>
      <c r="H14" s="19">
        <v>4</v>
      </c>
      <c r="I14" s="19">
        <v>4</v>
      </c>
      <c r="J14" s="19">
        <v>4</v>
      </c>
      <c r="K14" s="19">
        <v>2</v>
      </c>
      <c r="L14" s="19">
        <v>1</v>
      </c>
      <c r="M14" s="19">
        <v>4</v>
      </c>
      <c r="N14" s="19">
        <v>3</v>
      </c>
      <c r="O14" s="19">
        <v>4</v>
      </c>
      <c r="P14" s="19">
        <v>3</v>
      </c>
      <c r="Q14" s="19">
        <v>4</v>
      </c>
      <c r="R14" s="19">
        <v>4</v>
      </c>
      <c r="S14" s="19">
        <v>4</v>
      </c>
    </row>
    <row r="15" spans="1:19">
      <c r="A15" s="31">
        <v>108936</v>
      </c>
      <c r="B15" s="19">
        <v>4</v>
      </c>
      <c r="C15" s="19">
        <v>5</v>
      </c>
      <c r="D15" s="19">
        <v>5</v>
      </c>
      <c r="E15" s="19">
        <v>5</v>
      </c>
      <c r="F15" s="19">
        <v>5</v>
      </c>
      <c r="G15" s="19">
        <v>5</v>
      </c>
      <c r="H15" s="19">
        <v>4</v>
      </c>
      <c r="I15" s="19">
        <v>4</v>
      </c>
      <c r="J15" s="19">
        <v>5</v>
      </c>
      <c r="K15" s="19">
        <v>5</v>
      </c>
      <c r="L15" s="19">
        <v>2</v>
      </c>
      <c r="M15" s="19">
        <v>5</v>
      </c>
      <c r="N15" s="19">
        <v>5</v>
      </c>
      <c r="O15" s="19">
        <v>4</v>
      </c>
      <c r="P15" s="19">
        <v>3</v>
      </c>
      <c r="Q15" s="19">
        <v>2</v>
      </c>
      <c r="R15" s="19">
        <v>4</v>
      </c>
      <c r="S15" s="19">
        <v>5</v>
      </c>
    </row>
    <row r="16" spans="1:19">
      <c r="A16" s="31">
        <v>110938</v>
      </c>
      <c r="B16" s="19">
        <v>5</v>
      </c>
      <c r="C16" s="19">
        <v>3</v>
      </c>
      <c r="D16" s="19">
        <v>5</v>
      </c>
      <c r="E16" s="19">
        <v>5</v>
      </c>
      <c r="F16" s="19">
        <v>5</v>
      </c>
      <c r="G16" s="19">
        <v>4</v>
      </c>
      <c r="H16" s="19">
        <v>4</v>
      </c>
      <c r="I16" s="19">
        <v>4</v>
      </c>
      <c r="J16" s="19">
        <v>3</v>
      </c>
      <c r="K16" s="19">
        <v>5</v>
      </c>
      <c r="L16" s="19">
        <v>5</v>
      </c>
      <c r="M16" s="19">
        <v>5</v>
      </c>
      <c r="N16" s="19">
        <v>5</v>
      </c>
      <c r="O16" s="19">
        <v>5</v>
      </c>
      <c r="P16" s="19">
        <v>5</v>
      </c>
      <c r="Q16" s="19">
        <v>5</v>
      </c>
      <c r="R16" s="19">
        <v>5</v>
      </c>
      <c r="S16" s="19">
        <v>3</v>
      </c>
    </row>
    <row r="17" spans="1:19">
      <c r="A17" s="31">
        <v>134182</v>
      </c>
      <c r="B17" s="19">
        <v>2</v>
      </c>
      <c r="C17" s="19">
        <v>2</v>
      </c>
      <c r="D17" s="19">
        <v>5</v>
      </c>
      <c r="E17" s="19">
        <v>3</v>
      </c>
      <c r="F17" s="19">
        <v>3</v>
      </c>
      <c r="G17" s="19">
        <v>1</v>
      </c>
      <c r="H17" s="19">
        <v>5</v>
      </c>
      <c r="I17" s="19">
        <v>3</v>
      </c>
      <c r="J17" s="19">
        <v>5</v>
      </c>
      <c r="K17" s="19">
        <v>3</v>
      </c>
      <c r="L17" s="19">
        <v>4</v>
      </c>
      <c r="M17" s="19">
        <v>2</v>
      </c>
      <c r="N17" s="19">
        <v>3</v>
      </c>
      <c r="O17" s="19">
        <v>3</v>
      </c>
      <c r="P17" s="19">
        <v>1</v>
      </c>
      <c r="Q17" s="19">
        <v>2</v>
      </c>
      <c r="R17" s="19">
        <v>5</v>
      </c>
      <c r="S17" s="19">
        <v>3</v>
      </c>
    </row>
    <row r="18" spans="1:19">
      <c r="A18" s="31">
        <v>149575</v>
      </c>
      <c r="B18" s="19">
        <v>5</v>
      </c>
      <c r="C18" s="19">
        <v>4</v>
      </c>
      <c r="D18" s="19">
        <v>5</v>
      </c>
      <c r="E18" s="19">
        <v>5</v>
      </c>
      <c r="F18" s="19">
        <v>5</v>
      </c>
      <c r="G18" s="19">
        <v>4</v>
      </c>
      <c r="H18" s="19">
        <v>5</v>
      </c>
      <c r="I18" s="19">
        <v>5</v>
      </c>
      <c r="J18" s="19">
        <v>5</v>
      </c>
      <c r="K18" s="19">
        <v>5</v>
      </c>
      <c r="L18" s="19">
        <v>5</v>
      </c>
      <c r="M18" s="19">
        <v>5</v>
      </c>
      <c r="N18" s="19">
        <v>5</v>
      </c>
      <c r="O18" s="19">
        <v>4</v>
      </c>
      <c r="P18" s="19">
        <v>2</v>
      </c>
      <c r="Q18" s="19">
        <v>3</v>
      </c>
      <c r="R18" s="19">
        <v>5</v>
      </c>
      <c r="S18" s="19">
        <v>5</v>
      </c>
    </row>
    <row r="19" spans="1:19">
      <c r="A19" s="31">
        <v>248904</v>
      </c>
      <c r="B19" s="19">
        <v>5</v>
      </c>
      <c r="C19" s="19">
        <v>3</v>
      </c>
      <c r="D19" s="19">
        <v>5</v>
      </c>
      <c r="E19" s="19">
        <v>4</v>
      </c>
      <c r="F19" s="19">
        <v>4</v>
      </c>
      <c r="G19" s="19">
        <v>4</v>
      </c>
      <c r="H19" s="19">
        <v>2</v>
      </c>
      <c r="I19" s="19">
        <v>4</v>
      </c>
      <c r="J19" s="19">
        <v>5</v>
      </c>
      <c r="K19" s="19">
        <v>3</v>
      </c>
      <c r="L19" s="19">
        <v>3</v>
      </c>
      <c r="M19" s="19">
        <v>4</v>
      </c>
      <c r="N19" s="19">
        <v>4</v>
      </c>
      <c r="O19" s="19">
        <v>5</v>
      </c>
      <c r="P19" s="19">
        <v>3</v>
      </c>
      <c r="Q19" s="19">
        <v>2</v>
      </c>
      <c r="R19" s="19">
        <v>4</v>
      </c>
      <c r="S19" s="19">
        <v>4</v>
      </c>
    </row>
    <row r="20" spans="1:19">
      <c r="A20" s="31">
        <v>265257</v>
      </c>
      <c r="B20" s="19">
        <v>5</v>
      </c>
      <c r="C20" s="19">
        <v>5</v>
      </c>
      <c r="D20" s="19">
        <v>5</v>
      </c>
      <c r="E20" s="19">
        <v>5</v>
      </c>
      <c r="F20" s="19">
        <v>5</v>
      </c>
      <c r="G20" s="19">
        <v>5</v>
      </c>
      <c r="H20" s="19">
        <v>5</v>
      </c>
      <c r="I20" s="19">
        <v>5</v>
      </c>
      <c r="J20" s="19">
        <v>5</v>
      </c>
      <c r="K20" s="19">
        <v>3</v>
      </c>
      <c r="L20" s="19">
        <v>2</v>
      </c>
      <c r="M20" s="19">
        <v>5</v>
      </c>
      <c r="N20" s="19">
        <v>5</v>
      </c>
      <c r="O20" s="19">
        <v>5</v>
      </c>
      <c r="P20" s="19">
        <v>3</v>
      </c>
      <c r="Q20" s="19">
        <v>1</v>
      </c>
      <c r="R20" s="19">
        <v>5</v>
      </c>
      <c r="S20" s="19">
        <v>3</v>
      </c>
    </row>
    <row r="21" spans="1:19">
      <c r="A21" s="31">
        <v>279966</v>
      </c>
      <c r="B21" s="19">
        <v>3</v>
      </c>
      <c r="C21" s="19">
        <v>3</v>
      </c>
      <c r="D21" s="19">
        <v>5</v>
      </c>
      <c r="E21" s="19">
        <v>5</v>
      </c>
      <c r="F21" s="19">
        <v>4</v>
      </c>
      <c r="G21" s="19">
        <v>3</v>
      </c>
      <c r="H21" s="19">
        <v>4</v>
      </c>
      <c r="I21" s="19">
        <v>3</v>
      </c>
      <c r="J21" s="19">
        <v>5</v>
      </c>
      <c r="K21" s="19">
        <v>4</v>
      </c>
      <c r="L21" s="19">
        <v>2</v>
      </c>
      <c r="M21" s="19">
        <v>4</v>
      </c>
      <c r="N21" s="19">
        <v>5</v>
      </c>
      <c r="O21" s="19">
        <v>3</v>
      </c>
      <c r="P21" s="19">
        <v>3</v>
      </c>
      <c r="Q21" s="19">
        <v>2</v>
      </c>
      <c r="R21" s="19">
        <v>4</v>
      </c>
      <c r="S21" s="19">
        <v>3</v>
      </c>
    </row>
    <row r="22" spans="1:19">
      <c r="A22" s="31">
        <v>305344</v>
      </c>
      <c r="B22" s="19">
        <v>5</v>
      </c>
      <c r="C22" s="19">
        <v>2</v>
      </c>
      <c r="D22" s="19">
        <v>5</v>
      </c>
      <c r="E22" s="19">
        <v>1</v>
      </c>
      <c r="F22" s="19">
        <v>1</v>
      </c>
      <c r="G22" s="19">
        <v>1</v>
      </c>
      <c r="H22" s="19">
        <v>2</v>
      </c>
      <c r="I22" s="19">
        <v>1</v>
      </c>
      <c r="J22" s="19">
        <v>4</v>
      </c>
      <c r="K22" s="19">
        <v>2</v>
      </c>
      <c r="L22" s="19">
        <v>1</v>
      </c>
      <c r="M22" s="19">
        <v>4</v>
      </c>
      <c r="N22" s="19">
        <v>5</v>
      </c>
      <c r="O22" s="19">
        <v>1</v>
      </c>
      <c r="P22" s="19">
        <v>2</v>
      </c>
      <c r="Q22" s="19">
        <v>1</v>
      </c>
      <c r="R22" s="19">
        <v>5</v>
      </c>
      <c r="S22" s="19">
        <v>3</v>
      </c>
    </row>
    <row r="23" spans="1:19">
      <c r="A23" s="31">
        <v>370735</v>
      </c>
      <c r="B23" s="19">
        <v>3</v>
      </c>
      <c r="C23" s="19">
        <v>3</v>
      </c>
      <c r="D23" s="19">
        <v>4</v>
      </c>
      <c r="E23" s="19">
        <v>4</v>
      </c>
      <c r="F23" s="19">
        <v>4</v>
      </c>
      <c r="G23" s="19">
        <v>4</v>
      </c>
      <c r="H23" s="19">
        <v>2</v>
      </c>
      <c r="I23" s="19">
        <v>2</v>
      </c>
      <c r="J23" s="19">
        <v>3</v>
      </c>
      <c r="K23" s="19">
        <v>4</v>
      </c>
      <c r="L23" s="19">
        <v>4</v>
      </c>
      <c r="M23" s="19">
        <v>4</v>
      </c>
      <c r="N23" s="19">
        <v>4</v>
      </c>
      <c r="O23" s="19">
        <v>4</v>
      </c>
      <c r="P23" s="19">
        <v>4</v>
      </c>
      <c r="Q23" s="19">
        <v>3</v>
      </c>
      <c r="R23" s="19">
        <v>3</v>
      </c>
      <c r="S23" s="19">
        <v>4</v>
      </c>
    </row>
    <row r="24" spans="1:19">
      <c r="A24" s="31">
        <v>379411</v>
      </c>
      <c r="B24" s="19">
        <v>4</v>
      </c>
      <c r="C24" s="19">
        <v>4</v>
      </c>
      <c r="D24" s="19">
        <v>5</v>
      </c>
      <c r="E24" s="19">
        <v>5</v>
      </c>
      <c r="F24" s="19">
        <v>4</v>
      </c>
      <c r="G24" s="19">
        <v>4</v>
      </c>
      <c r="H24" s="19">
        <v>5</v>
      </c>
      <c r="I24" s="19">
        <v>4</v>
      </c>
      <c r="J24" s="19">
        <v>5</v>
      </c>
      <c r="K24" s="19">
        <v>4</v>
      </c>
      <c r="L24" s="19">
        <v>4</v>
      </c>
      <c r="M24" s="19">
        <v>4</v>
      </c>
      <c r="N24" s="19">
        <v>5</v>
      </c>
      <c r="O24" s="19">
        <v>4</v>
      </c>
      <c r="P24" s="19">
        <v>4</v>
      </c>
      <c r="Q24" s="19">
        <v>3</v>
      </c>
      <c r="R24" s="19">
        <v>4</v>
      </c>
      <c r="S24" s="19">
        <v>4</v>
      </c>
    </row>
    <row r="25" spans="1:19">
      <c r="A25" s="31">
        <v>380505</v>
      </c>
      <c r="B25" s="19">
        <v>5</v>
      </c>
      <c r="C25" s="19">
        <v>4</v>
      </c>
      <c r="D25" s="19">
        <v>5</v>
      </c>
      <c r="E25" s="19">
        <v>5</v>
      </c>
      <c r="F25" s="19">
        <v>4</v>
      </c>
      <c r="G25" s="19">
        <v>4</v>
      </c>
      <c r="H25" s="19">
        <v>4</v>
      </c>
      <c r="I25" s="19">
        <v>4</v>
      </c>
      <c r="J25" s="19">
        <v>4</v>
      </c>
      <c r="K25" s="19">
        <v>5</v>
      </c>
      <c r="L25" s="19">
        <v>2</v>
      </c>
      <c r="M25" s="19">
        <v>4</v>
      </c>
      <c r="N25" s="19">
        <v>5</v>
      </c>
      <c r="O25" s="19">
        <v>4</v>
      </c>
      <c r="P25" s="19">
        <v>4</v>
      </c>
      <c r="Q25" s="19">
        <v>4</v>
      </c>
      <c r="R25" s="19">
        <v>4</v>
      </c>
      <c r="S25" s="19">
        <v>4</v>
      </c>
    </row>
    <row r="26" spans="1:19">
      <c r="A26" s="31">
        <v>387418</v>
      </c>
      <c r="B26" s="19">
        <v>5</v>
      </c>
      <c r="C26" s="19">
        <v>4</v>
      </c>
      <c r="D26" s="19">
        <v>2</v>
      </c>
      <c r="E26" s="19">
        <v>4</v>
      </c>
      <c r="F26" s="19">
        <v>4</v>
      </c>
      <c r="G26" s="19">
        <v>1</v>
      </c>
      <c r="H26" s="19">
        <v>4</v>
      </c>
      <c r="I26" s="19">
        <v>4</v>
      </c>
      <c r="J26" s="19">
        <v>3</v>
      </c>
      <c r="K26" s="19">
        <v>3</v>
      </c>
      <c r="L26" s="19">
        <v>5</v>
      </c>
      <c r="M26" s="19">
        <v>3</v>
      </c>
      <c r="N26" s="19">
        <v>5</v>
      </c>
      <c r="O26" s="19">
        <v>4</v>
      </c>
      <c r="P26" s="19">
        <v>3</v>
      </c>
      <c r="Q26" s="19">
        <v>3</v>
      </c>
      <c r="R26" s="19">
        <v>4</v>
      </c>
      <c r="S26" s="19">
        <v>2</v>
      </c>
    </row>
    <row r="27" spans="1:19">
      <c r="A27" s="31">
        <v>461110</v>
      </c>
      <c r="B27" s="19">
        <v>4</v>
      </c>
      <c r="C27" s="19">
        <v>5</v>
      </c>
      <c r="D27" s="19">
        <v>4</v>
      </c>
      <c r="E27" s="19">
        <v>5</v>
      </c>
      <c r="F27" s="19">
        <v>5</v>
      </c>
      <c r="G27" s="19">
        <v>4</v>
      </c>
      <c r="H27" s="19">
        <v>1</v>
      </c>
      <c r="I27" s="19">
        <v>4</v>
      </c>
      <c r="J27" s="19">
        <v>5</v>
      </c>
      <c r="K27" s="19">
        <v>5</v>
      </c>
      <c r="L27" s="19">
        <v>3</v>
      </c>
      <c r="M27" s="19">
        <v>4</v>
      </c>
      <c r="N27" s="19">
        <v>4</v>
      </c>
      <c r="O27" s="19">
        <v>5</v>
      </c>
      <c r="P27" s="19">
        <v>4</v>
      </c>
      <c r="Q27" s="19">
        <v>2</v>
      </c>
      <c r="R27" s="19">
        <v>4</v>
      </c>
      <c r="S27" s="19">
        <v>5</v>
      </c>
    </row>
    <row r="28" spans="1:19">
      <c r="A28" s="31">
        <v>478932</v>
      </c>
      <c r="B28" s="19">
        <v>4</v>
      </c>
      <c r="C28" s="19">
        <v>3</v>
      </c>
      <c r="D28" s="19">
        <v>5</v>
      </c>
      <c r="E28" s="19">
        <v>3</v>
      </c>
      <c r="F28" s="19">
        <v>5</v>
      </c>
      <c r="G28" s="19">
        <v>4</v>
      </c>
      <c r="H28" s="19">
        <v>4</v>
      </c>
      <c r="I28" s="19">
        <v>4</v>
      </c>
      <c r="J28" s="19">
        <v>3</v>
      </c>
      <c r="K28" s="19">
        <v>3</v>
      </c>
      <c r="L28" s="19">
        <v>3</v>
      </c>
      <c r="M28" s="19">
        <v>5</v>
      </c>
      <c r="N28" s="19">
        <v>4</v>
      </c>
      <c r="O28" s="19">
        <v>5</v>
      </c>
      <c r="P28" s="19">
        <v>4</v>
      </c>
      <c r="Q28" s="19">
        <v>3</v>
      </c>
      <c r="R28" s="19">
        <v>4</v>
      </c>
      <c r="S28" s="19">
        <v>3</v>
      </c>
    </row>
    <row r="29" spans="1:19">
      <c r="A29" s="31">
        <v>521315</v>
      </c>
      <c r="B29" s="19">
        <v>4</v>
      </c>
      <c r="C29" s="19">
        <v>4</v>
      </c>
      <c r="D29" s="19">
        <v>5</v>
      </c>
      <c r="E29" s="19">
        <v>5</v>
      </c>
      <c r="F29" s="19">
        <v>5</v>
      </c>
      <c r="G29" s="19">
        <v>3</v>
      </c>
      <c r="H29" s="19">
        <v>4</v>
      </c>
      <c r="I29" s="19">
        <v>4</v>
      </c>
      <c r="J29" s="19">
        <v>4</v>
      </c>
      <c r="K29" s="19">
        <v>5</v>
      </c>
      <c r="L29" s="19">
        <v>2</v>
      </c>
      <c r="M29" s="19">
        <v>5</v>
      </c>
      <c r="N29" s="19">
        <v>5</v>
      </c>
      <c r="O29" s="19">
        <v>5</v>
      </c>
      <c r="P29" s="19">
        <v>4</v>
      </c>
      <c r="Q29" s="19">
        <v>2</v>
      </c>
      <c r="R29" s="19">
        <v>5</v>
      </c>
      <c r="S29" s="19">
        <v>5</v>
      </c>
    </row>
    <row r="30" spans="1:19">
      <c r="A30" s="31">
        <v>542907</v>
      </c>
      <c r="B30" s="19">
        <v>4</v>
      </c>
      <c r="C30" s="19">
        <v>3</v>
      </c>
      <c r="D30" s="19">
        <v>5</v>
      </c>
      <c r="E30" s="19">
        <v>4</v>
      </c>
      <c r="F30" s="19">
        <v>4</v>
      </c>
      <c r="G30" s="19">
        <v>3</v>
      </c>
      <c r="H30" s="19">
        <v>5</v>
      </c>
      <c r="I30" s="19">
        <v>5</v>
      </c>
      <c r="J30" s="19">
        <v>4</v>
      </c>
      <c r="K30" s="19">
        <v>4</v>
      </c>
      <c r="L30" s="19">
        <v>3</v>
      </c>
      <c r="M30" s="19">
        <v>4</v>
      </c>
      <c r="N30" s="19">
        <v>5</v>
      </c>
      <c r="O30" s="19">
        <v>5</v>
      </c>
      <c r="P30" s="19">
        <v>5</v>
      </c>
      <c r="Q30" s="19">
        <v>4</v>
      </c>
      <c r="R30" s="19">
        <v>4</v>
      </c>
      <c r="S30" s="19">
        <v>4</v>
      </c>
    </row>
    <row r="31" spans="1:19">
      <c r="A31" s="31">
        <v>612111</v>
      </c>
      <c r="B31" s="19">
        <v>3</v>
      </c>
      <c r="C31" s="19">
        <v>3</v>
      </c>
      <c r="D31" s="19">
        <v>5</v>
      </c>
      <c r="E31" s="19">
        <v>3</v>
      </c>
      <c r="F31" s="19">
        <v>5</v>
      </c>
      <c r="G31" s="19">
        <v>5</v>
      </c>
      <c r="H31" s="19">
        <v>4</v>
      </c>
      <c r="I31" s="19">
        <v>2</v>
      </c>
      <c r="J31" s="19">
        <v>2</v>
      </c>
      <c r="K31" s="19">
        <v>4</v>
      </c>
      <c r="L31" s="19">
        <v>4</v>
      </c>
      <c r="M31" s="19">
        <v>4</v>
      </c>
      <c r="N31" s="19">
        <v>4</v>
      </c>
      <c r="O31" s="19">
        <v>5</v>
      </c>
      <c r="P31" s="19">
        <v>5</v>
      </c>
      <c r="Q31" s="19">
        <v>5</v>
      </c>
      <c r="R31" s="19">
        <v>5</v>
      </c>
      <c r="S31" s="19">
        <v>3</v>
      </c>
    </row>
    <row r="32" spans="1:19">
      <c r="A32" s="31">
        <v>697038</v>
      </c>
      <c r="B32" s="19">
        <v>5</v>
      </c>
      <c r="C32" s="19">
        <v>5</v>
      </c>
      <c r="D32" s="19">
        <v>5</v>
      </c>
      <c r="E32" s="19">
        <v>5</v>
      </c>
      <c r="F32" s="19">
        <v>5</v>
      </c>
      <c r="G32" s="19">
        <v>4</v>
      </c>
      <c r="H32" s="19">
        <v>5</v>
      </c>
      <c r="I32" s="19">
        <v>3</v>
      </c>
      <c r="J32" s="19">
        <v>4</v>
      </c>
      <c r="K32" s="19">
        <v>5</v>
      </c>
      <c r="L32" s="19">
        <v>3</v>
      </c>
      <c r="M32" s="19">
        <v>5</v>
      </c>
      <c r="N32" s="19">
        <v>5</v>
      </c>
      <c r="O32" s="19">
        <v>4</v>
      </c>
      <c r="P32" s="19">
        <v>3</v>
      </c>
      <c r="Q32" s="19">
        <v>5</v>
      </c>
      <c r="R32" s="19">
        <v>5</v>
      </c>
      <c r="S32" s="19">
        <v>5</v>
      </c>
    </row>
    <row r="33" spans="1:19">
      <c r="A33" s="31">
        <v>714635</v>
      </c>
      <c r="B33" s="19">
        <v>3</v>
      </c>
      <c r="C33" s="19">
        <v>3</v>
      </c>
      <c r="D33" s="19">
        <v>5</v>
      </c>
      <c r="E33" s="19">
        <v>5</v>
      </c>
      <c r="F33" s="19">
        <v>4</v>
      </c>
      <c r="G33" s="19">
        <v>3</v>
      </c>
      <c r="H33" s="19">
        <v>4</v>
      </c>
      <c r="I33" s="19">
        <v>3</v>
      </c>
      <c r="J33" s="19">
        <v>4</v>
      </c>
      <c r="K33" s="19">
        <v>3</v>
      </c>
      <c r="L33" s="19">
        <v>2</v>
      </c>
      <c r="M33" s="19">
        <v>3</v>
      </c>
      <c r="N33" s="19">
        <v>4</v>
      </c>
      <c r="O33" s="19">
        <v>4</v>
      </c>
      <c r="P33" s="19">
        <v>4</v>
      </c>
      <c r="Q33" s="19">
        <v>2</v>
      </c>
      <c r="R33" s="19">
        <v>4</v>
      </c>
      <c r="S33" s="19">
        <v>4</v>
      </c>
    </row>
    <row r="34" spans="1:19">
      <c r="A34" s="31">
        <v>716173</v>
      </c>
      <c r="B34" s="19">
        <v>5</v>
      </c>
      <c r="C34" s="19">
        <v>4</v>
      </c>
      <c r="D34" s="19">
        <v>5</v>
      </c>
      <c r="E34" s="19">
        <v>5</v>
      </c>
      <c r="F34" s="19">
        <v>5</v>
      </c>
      <c r="G34" s="19">
        <v>5</v>
      </c>
      <c r="H34" s="19">
        <v>5</v>
      </c>
      <c r="I34" s="19">
        <v>5</v>
      </c>
      <c r="J34" s="19">
        <v>5</v>
      </c>
      <c r="K34" s="19">
        <v>4</v>
      </c>
      <c r="L34" s="19">
        <v>4</v>
      </c>
      <c r="M34" s="19">
        <v>5</v>
      </c>
      <c r="N34" s="19">
        <v>5</v>
      </c>
      <c r="O34" s="19">
        <v>5</v>
      </c>
      <c r="P34" s="19">
        <v>4</v>
      </c>
      <c r="Q34" s="19">
        <v>4</v>
      </c>
      <c r="R34" s="19">
        <v>5</v>
      </c>
      <c r="S34" s="19">
        <v>5</v>
      </c>
    </row>
    <row r="35" spans="1:19">
      <c r="A35" s="31">
        <v>762998</v>
      </c>
      <c r="B35" s="19">
        <v>4</v>
      </c>
      <c r="C35" s="19">
        <v>3</v>
      </c>
      <c r="D35" s="19">
        <v>5</v>
      </c>
      <c r="E35" s="19">
        <v>5</v>
      </c>
      <c r="F35" s="19">
        <v>4</v>
      </c>
      <c r="G35" s="19">
        <v>3</v>
      </c>
      <c r="H35" s="19">
        <v>5</v>
      </c>
      <c r="I35" s="19">
        <v>4</v>
      </c>
      <c r="J35" s="19">
        <v>5</v>
      </c>
      <c r="K35" s="19">
        <v>2</v>
      </c>
      <c r="L35" s="19">
        <v>2</v>
      </c>
      <c r="M35" s="19">
        <v>4</v>
      </c>
      <c r="N35" s="19">
        <v>5</v>
      </c>
      <c r="O35" s="19">
        <v>5</v>
      </c>
      <c r="P35" s="19">
        <v>3</v>
      </c>
      <c r="Q35" s="19">
        <v>4</v>
      </c>
      <c r="R35" s="19">
        <v>5</v>
      </c>
      <c r="S35" s="19">
        <v>5</v>
      </c>
    </row>
    <row r="36" spans="1:19">
      <c r="A36" s="31">
        <v>774602</v>
      </c>
      <c r="B36" s="19">
        <v>5</v>
      </c>
      <c r="C36" s="19">
        <v>5</v>
      </c>
      <c r="D36" s="19">
        <v>5</v>
      </c>
      <c r="E36" s="19">
        <v>5</v>
      </c>
      <c r="F36" s="19">
        <v>5</v>
      </c>
      <c r="G36" s="19">
        <v>4</v>
      </c>
      <c r="H36" s="19">
        <v>3</v>
      </c>
      <c r="I36" s="19">
        <v>5</v>
      </c>
      <c r="J36" s="19">
        <v>4</v>
      </c>
      <c r="K36" s="19">
        <v>5</v>
      </c>
      <c r="L36" s="19">
        <v>4</v>
      </c>
      <c r="M36" s="19">
        <v>5</v>
      </c>
      <c r="N36" s="19">
        <v>5</v>
      </c>
      <c r="O36" s="19">
        <v>4</v>
      </c>
      <c r="P36" s="19">
        <v>3</v>
      </c>
      <c r="Q36" s="19">
        <v>3</v>
      </c>
      <c r="R36" s="19">
        <v>5</v>
      </c>
      <c r="S36" s="19">
        <v>4</v>
      </c>
    </row>
    <row r="37" spans="1:19">
      <c r="A37" s="31">
        <v>782075</v>
      </c>
      <c r="B37" s="19">
        <v>5</v>
      </c>
      <c r="C37" s="19">
        <v>4</v>
      </c>
      <c r="D37" s="19">
        <v>5</v>
      </c>
      <c r="E37" s="19">
        <v>5</v>
      </c>
      <c r="F37" s="19">
        <v>5</v>
      </c>
      <c r="G37" s="19">
        <v>5</v>
      </c>
      <c r="H37" s="19">
        <v>4</v>
      </c>
      <c r="I37" s="19">
        <v>5</v>
      </c>
      <c r="J37" s="19">
        <v>5</v>
      </c>
      <c r="K37" s="19">
        <v>5</v>
      </c>
      <c r="L37" s="19">
        <v>5</v>
      </c>
      <c r="M37" s="19">
        <v>3</v>
      </c>
      <c r="N37" s="19">
        <v>5</v>
      </c>
      <c r="O37" s="19">
        <v>5</v>
      </c>
      <c r="P37" s="19">
        <v>5</v>
      </c>
      <c r="Q37" s="19">
        <v>4</v>
      </c>
      <c r="R37" s="19">
        <v>4</v>
      </c>
      <c r="S37" s="19">
        <v>5</v>
      </c>
    </row>
    <row r="38" spans="1:19">
      <c r="A38" s="31">
        <v>825819</v>
      </c>
      <c r="B38" s="19">
        <v>4</v>
      </c>
      <c r="C38" s="19">
        <v>3</v>
      </c>
      <c r="D38" s="19">
        <v>4</v>
      </c>
      <c r="E38" s="19">
        <v>3</v>
      </c>
      <c r="F38" s="19">
        <v>4</v>
      </c>
      <c r="G38" s="19">
        <v>3</v>
      </c>
      <c r="H38" s="19">
        <v>3</v>
      </c>
      <c r="I38" s="19">
        <v>4</v>
      </c>
      <c r="J38" s="19">
        <v>5</v>
      </c>
      <c r="K38" s="19">
        <v>2</v>
      </c>
      <c r="L38" s="19">
        <v>3</v>
      </c>
      <c r="M38" s="19">
        <v>5</v>
      </c>
      <c r="N38" s="19">
        <v>4</v>
      </c>
      <c r="O38" s="19">
        <v>4</v>
      </c>
      <c r="P38" s="19">
        <v>4</v>
      </c>
      <c r="Q38" s="19">
        <v>4</v>
      </c>
      <c r="R38" s="19">
        <v>5</v>
      </c>
      <c r="S38" s="19">
        <v>4</v>
      </c>
    </row>
    <row r="39" spans="1:19">
      <c r="A39" s="31">
        <v>844049</v>
      </c>
      <c r="B39" s="19">
        <v>5</v>
      </c>
      <c r="C39" s="19">
        <v>5</v>
      </c>
      <c r="D39" s="19">
        <v>5</v>
      </c>
      <c r="E39" s="19">
        <v>5</v>
      </c>
      <c r="F39" s="19">
        <v>5</v>
      </c>
      <c r="G39" s="19">
        <v>2</v>
      </c>
      <c r="H39" s="19">
        <v>4</v>
      </c>
      <c r="I39" s="19">
        <v>5</v>
      </c>
      <c r="J39" s="19">
        <v>5</v>
      </c>
      <c r="K39" s="19">
        <v>5</v>
      </c>
      <c r="L39" s="19">
        <v>1</v>
      </c>
      <c r="M39" s="19">
        <v>5</v>
      </c>
      <c r="N39" s="19">
        <v>5</v>
      </c>
      <c r="O39" s="19">
        <v>5</v>
      </c>
      <c r="P39" s="19">
        <v>1</v>
      </c>
      <c r="Q39" s="19">
        <v>3</v>
      </c>
      <c r="R39" s="19">
        <v>5</v>
      </c>
      <c r="S39" s="19">
        <v>5</v>
      </c>
    </row>
    <row r="40" spans="1:19">
      <c r="A40" s="31">
        <v>862596</v>
      </c>
      <c r="B40" s="19">
        <v>5</v>
      </c>
      <c r="C40" s="19">
        <v>5</v>
      </c>
      <c r="D40" s="19">
        <v>5</v>
      </c>
      <c r="E40" s="19">
        <v>5</v>
      </c>
      <c r="F40" s="19">
        <v>4</v>
      </c>
      <c r="G40" s="19">
        <v>5</v>
      </c>
      <c r="H40" s="19">
        <v>1</v>
      </c>
      <c r="I40" s="19">
        <v>2</v>
      </c>
      <c r="J40" s="19">
        <v>5</v>
      </c>
      <c r="K40" s="19">
        <v>5</v>
      </c>
      <c r="L40" s="19">
        <v>5</v>
      </c>
      <c r="M40" s="19">
        <v>5</v>
      </c>
      <c r="N40" s="19">
        <v>5</v>
      </c>
      <c r="O40" s="19">
        <v>4</v>
      </c>
      <c r="P40" s="19">
        <v>2</v>
      </c>
      <c r="Q40" s="19">
        <v>4</v>
      </c>
      <c r="R40" s="19">
        <v>5</v>
      </c>
      <c r="S40" s="19">
        <v>4</v>
      </c>
    </row>
    <row r="41" spans="1:19">
      <c r="A41" s="31">
        <v>879760</v>
      </c>
      <c r="B41" s="19">
        <v>4</v>
      </c>
      <c r="C41" s="19">
        <v>4</v>
      </c>
      <c r="D41" s="19">
        <v>5</v>
      </c>
      <c r="E41" s="19">
        <v>5</v>
      </c>
      <c r="F41" s="19">
        <v>5</v>
      </c>
      <c r="G41" s="19">
        <v>3</v>
      </c>
      <c r="H41" s="19">
        <v>5</v>
      </c>
      <c r="I41" s="19">
        <v>5</v>
      </c>
      <c r="J41" s="19">
        <v>5</v>
      </c>
      <c r="K41" s="19">
        <v>5</v>
      </c>
      <c r="L41" s="19">
        <v>4</v>
      </c>
      <c r="M41" s="19">
        <v>4</v>
      </c>
      <c r="N41" s="19">
        <v>5</v>
      </c>
      <c r="O41" s="19">
        <v>5</v>
      </c>
      <c r="P41" s="19">
        <v>2</v>
      </c>
      <c r="Q41" s="19">
        <v>5</v>
      </c>
      <c r="R41" s="19">
        <v>5</v>
      </c>
      <c r="S41" s="19">
        <v>4</v>
      </c>
    </row>
    <row r="42" spans="1:19">
      <c r="A42" s="31">
        <v>895443</v>
      </c>
      <c r="B42" s="19">
        <v>4</v>
      </c>
      <c r="C42" s="19">
        <v>3</v>
      </c>
      <c r="D42" s="19">
        <v>5</v>
      </c>
      <c r="E42" s="19">
        <v>5</v>
      </c>
      <c r="F42" s="19">
        <v>3</v>
      </c>
      <c r="G42" s="19">
        <v>5</v>
      </c>
      <c r="H42" s="19">
        <v>5</v>
      </c>
      <c r="I42" s="19">
        <v>4</v>
      </c>
      <c r="J42" s="19">
        <v>4</v>
      </c>
      <c r="K42" s="19">
        <v>5</v>
      </c>
      <c r="L42" s="19">
        <v>4</v>
      </c>
      <c r="M42" s="19">
        <v>5</v>
      </c>
      <c r="N42" s="19">
        <v>5</v>
      </c>
      <c r="O42" s="19">
        <v>3</v>
      </c>
      <c r="P42" s="19">
        <v>5</v>
      </c>
      <c r="Q42" s="19">
        <v>2</v>
      </c>
      <c r="R42" s="19">
        <v>5</v>
      </c>
      <c r="S42" s="19">
        <v>3</v>
      </c>
    </row>
    <row r="43" spans="1:19">
      <c r="A43" s="31">
        <v>904391</v>
      </c>
      <c r="B43" s="19">
        <v>5</v>
      </c>
      <c r="C43" s="19">
        <v>4</v>
      </c>
      <c r="D43" s="19">
        <v>5</v>
      </c>
      <c r="E43" s="19">
        <v>5</v>
      </c>
      <c r="F43" s="19">
        <v>5</v>
      </c>
      <c r="G43" s="19">
        <v>4</v>
      </c>
      <c r="H43" s="19">
        <v>3</v>
      </c>
      <c r="I43" s="19">
        <v>4</v>
      </c>
      <c r="J43" s="19">
        <v>5</v>
      </c>
      <c r="K43" s="19">
        <v>4</v>
      </c>
      <c r="L43" s="19">
        <v>5</v>
      </c>
      <c r="M43" s="19">
        <v>5</v>
      </c>
      <c r="N43" s="19">
        <v>4</v>
      </c>
      <c r="O43" s="19">
        <v>4</v>
      </c>
      <c r="P43" s="19">
        <v>2</v>
      </c>
      <c r="Q43" s="19">
        <v>3</v>
      </c>
      <c r="R43" s="19">
        <v>3</v>
      </c>
      <c r="S43" s="19">
        <v>4</v>
      </c>
    </row>
    <row r="44" spans="1:19">
      <c r="A44" s="31">
        <v>917571</v>
      </c>
      <c r="B44" s="19">
        <v>4</v>
      </c>
      <c r="C44" s="19">
        <v>4</v>
      </c>
      <c r="D44" s="19">
        <v>5</v>
      </c>
      <c r="E44" s="19">
        <v>5</v>
      </c>
      <c r="F44" s="19">
        <v>5</v>
      </c>
      <c r="G44" s="19">
        <v>2</v>
      </c>
      <c r="H44" s="19">
        <v>3</v>
      </c>
      <c r="I44" s="19">
        <v>4</v>
      </c>
      <c r="J44" s="19">
        <v>5</v>
      </c>
      <c r="K44" s="19">
        <v>4</v>
      </c>
      <c r="L44" s="19">
        <v>1</v>
      </c>
      <c r="M44" s="19">
        <v>5</v>
      </c>
      <c r="N44" s="19">
        <v>4</v>
      </c>
      <c r="O44" s="19">
        <v>5</v>
      </c>
      <c r="P44" s="19">
        <v>4</v>
      </c>
      <c r="Q44" s="19">
        <v>3</v>
      </c>
      <c r="R44" s="19">
        <v>3</v>
      </c>
      <c r="S44" s="19">
        <v>4</v>
      </c>
    </row>
    <row r="45" spans="1:19">
      <c r="A45" s="31">
        <v>933855</v>
      </c>
      <c r="B45" s="19">
        <v>5</v>
      </c>
      <c r="C45" s="19">
        <v>2</v>
      </c>
      <c r="D45" s="19">
        <v>5</v>
      </c>
      <c r="E45" s="19">
        <v>2</v>
      </c>
      <c r="F45" s="19">
        <v>5</v>
      </c>
      <c r="G45" s="19">
        <v>5</v>
      </c>
      <c r="H45" s="19">
        <v>5</v>
      </c>
      <c r="I45" s="19">
        <v>5</v>
      </c>
      <c r="J45" s="19">
        <v>5</v>
      </c>
      <c r="K45" s="19">
        <v>3</v>
      </c>
      <c r="L45" s="19">
        <v>3</v>
      </c>
      <c r="M45" s="19">
        <v>2</v>
      </c>
      <c r="N45" s="19">
        <v>2</v>
      </c>
      <c r="O45" s="19">
        <v>3</v>
      </c>
      <c r="P45" s="19">
        <v>2</v>
      </c>
      <c r="Q45" s="19">
        <v>4</v>
      </c>
      <c r="R45" s="19">
        <v>3</v>
      </c>
      <c r="S45" s="19">
        <v>5</v>
      </c>
    </row>
    <row r="46" spans="1:19">
      <c r="A46" s="31">
        <v>958687</v>
      </c>
      <c r="B46" s="19">
        <v>4</v>
      </c>
      <c r="C46" s="19">
        <v>4</v>
      </c>
      <c r="D46" s="19">
        <v>5</v>
      </c>
      <c r="E46" s="19">
        <v>5</v>
      </c>
      <c r="F46" s="19">
        <v>4</v>
      </c>
      <c r="G46" s="19">
        <v>3</v>
      </c>
      <c r="H46" s="19">
        <v>4</v>
      </c>
      <c r="I46" s="19">
        <v>3</v>
      </c>
      <c r="J46" s="19">
        <v>5</v>
      </c>
      <c r="K46" s="19">
        <v>4</v>
      </c>
      <c r="L46" s="19">
        <v>5</v>
      </c>
      <c r="M46" s="19">
        <v>5</v>
      </c>
      <c r="N46" s="19">
        <v>5</v>
      </c>
      <c r="O46" s="19">
        <v>4</v>
      </c>
      <c r="P46" s="19">
        <v>4</v>
      </c>
      <c r="Q46" s="19">
        <v>4</v>
      </c>
      <c r="R46" s="19">
        <v>4</v>
      </c>
      <c r="S46" s="19">
        <v>5</v>
      </c>
    </row>
    <row r="47" spans="1:19">
      <c r="A47" s="31">
        <v>1002688</v>
      </c>
      <c r="B47" s="19">
        <v>3</v>
      </c>
      <c r="C47" s="19">
        <v>4</v>
      </c>
      <c r="D47" s="19">
        <v>5</v>
      </c>
      <c r="E47" s="19">
        <v>5</v>
      </c>
      <c r="F47" s="19">
        <v>5</v>
      </c>
      <c r="G47" s="19">
        <v>3</v>
      </c>
      <c r="H47" s="19">
        <v>4</v>
      </c>
      <c r="I47" s="19">
        <v>2</v>
      </c>
      <c r="J47" s="19">
        <v>5</v>
      </c>
      <c r="K47" s="19">
        <v>5</v>
      </c>
      <c r="L47" s="19">
        <v>2</v>
      </c>
      <c r="M47" s="19">
        <v>5</v>
      </c>
      <c r="N47" s="19">
        <v>5</v>
      </c>
      <c r="O47" s="19">
        <v>5</v>
      </c>
      <c r="P47" s="19">
        <v>4</v>
      </c>
      <c r="Q47" s="19">
        <v>4</v>
      </c>
      <c r="R47" s="19">
        <v>4</v>
      </c>
      <c r="S47" s="19">
        <v>4</v>
      </c>
    </row>
    <row r="48" spans="1:19">
      <c r="A48" s="31">
        <v>1002780</v>
      </c>
      <c r="B48" s="19">
        <v>4</v>
      </c>
      <c r="C48" s="19">
        <v>2</v>
      </c>
      <c r="D48" s="19">
        <v>4</v>
      </c>
      <c r="E48" s="19">
        <v>5</v>
      </c>
      <c r="F48" s="19">
        <v>5</v>
      </c>
      <c r="G48" s="19">
        <v>5</v>
      </c>
      <c r="H48" s="19">
        <v>3</v>
      </c>
      <c r="I48" s="19">
        <v>5</v>
      </c>
      <c r="J48" s="19">
        <v>3</v>
      </c>
      <c r="K48" s="19">
        <v>5</v>
      </c>
      <c r="L48" s="19">
        <v>3</v>
      </c>
      <c r="M48" s="19">
        <v>4</v>
      </c>
      <c r="N48" s="19">
        <v>4</v>
      </c>
      <c r="O48" s="19">
        <v>5</v>
      </c>
      <c r="P48" s="19">
        <v>4</v>
      </c>
      <c r="Q48" s="19">
        <v>1</v>
      </c>
      <c r="R48" s="19">
        <v>5</v>
      </c>
      <c r="S48" s="19">
        <v>4</v>
      </c>
    </row>
    <row r="49" spans="1:19">
      <c r="A49" s="31">
        <v>1066481</v>
      </c>
      <c r="B49" s="19">
        <v>4</v>
      </c>
      <c r="C49" s="19">
        <v>4</v>
      </c>
      <c r="D49" s="19">
        <v>5</v>
      </c>
      <c r="E49" s="19">
        <v>5</v>
      </c>
      <c r="F49" s="19">
        <v>5</v>
      </c>
      <c r="G49" s="19">
        <v>4</v>
      </c>
      <c r="H49" s="19">
        <v>2</v>
      </c>
      <c r="I49" s="19">
        <v>5</v>
      </c>
      <c r="J49" s="19">
        <v>5</v>
      </c>
      <c r="K49" s="19">
        <v>4</v>
      </c>
      <c r="L49" s="19">
        <v>4</v>
      </c>
      <c r="M49" s="19">
        <v>4</v>
      </c>
      <c r="N49" s="19">
        <v>5</v>
      </c>
      <c r="O49" s="19">
        <v>4</v>
      </c>
      <c r="P49" s="19">
        <v>2</v>
      </c>
      <c r="Q49" s="19">
        <v>4</v>
      </c>
      <c r="R49" s="19">
        <v>4</v>
      </c>
      <c r="S49" s="19">
        <v>4</v>
      </c>
    </row>
    <row r="50" spans="1:19">
      <c r="A50" s="31">
        <v>1110156</v>
      </c>
      <c r="B50" s="19">
        <v>3</v>
      </c>
      <c r="C50" s="19">
        <v>3</v>
      </c>
      <c r="D50" s="19">
        <v>4</v>
      </c>
      <c r="E50" s="19">
        <v>5</v>
      </c>
      <c r="F50" s="19">
        <v>5</v>
      </c>
      <c r="G50" s="19">
        <v>4</v>
      </c>
      <c r="H50" s="19">
        <v>1</v>
      </c>
      <c r="I50" s="19">
        <v>4</v>
      </c>
      <c r="J50" s="19">
        <v>5</v>
      </c>
      <c r="K50" s="19">
        <v>5</v>
      </c>
      <c r="L50" s="19">
        <v>4</v>
      </c>
      <c r="M50" s="19">
        <v>4</v>
      </c>
      <c r="N50" s="19">
        <v>5</v>
      </c>
      <c r="O50" s="19">
        <v>4</v>
      </c>
      <c r="P50" s="19">
        <v>2</v>
      </c>
      <c r="Q50" s="19">
        <v>1</v>
      </c>
      <c r="R50" s="19">
        <v>4</v>
      </c>
      <c r="S50" s="19">
        <v>5</v>
      </c>
    </row>
    <row r="51" spans="1:19">
      <c r="A51" s="31">
        <v>1114324</v>
      </c>
      <c r="B51" s="19">
        <v>4</v>
      </c>
      <c r="C51" s="19">
        <v>3</v>
      </c>
      <c r="D51" s="19">
        <v>4</v>
      </c>
      <c r="E51" s="19">
        <v>3</v>
      </c>
      <c r="F51" s="19">
        <v>4</v>
      </c>
      <c r="G51" s="19">
        <v>4</v>
      </c>
      <c r="H51" s="19">
        <v>3</v>
      </c>
      <c r="I51" s="19">
        <v>4</v>
      </c>
      <c r="J51" s="19">
        <v>3</v>
      </c>
      <c r="K51" s="19">
        <v>3</v>
      </c>
      <c r="L51" s="19">
        <v>4</v>
      </c>
      <c r="M51" s="19">
        <v>4</v>
      </c>
      <c r="N51" s="19">
        <v>3</v>
      </c>
      <c r="O51" s="19">
        <v>3</v>
      </c>
      <c r="P51" s="19">
        <v>5</v>
      </c>
      <c r="Q51" s="19">
        <v>2</v>
      </c>
      <c r="R51" s="19">
        <v>4</v>
      </c>
      <c r="S51" s="19">
        <v>4</v>
      </c>
    </row>
    <row r="52" spans="1:19">
      <c r="A52" s="31">
        <v>1150035</v>
      </c>
      <c r="B52" s="19">
        <v>4</v>
      </c>
      <c r="C52" s="19">
        <v>5</v>
      </c>
      <c r="D52" s="19">
        <v>5</v>
      </c>
      <c r="E52" s="19">
        <v>5</v>
      </c>
      <c r="F52" s="19">
        <v>4</v>
      </c>
      <c r="G52" s="19">
        <v>4</v>
      </c>
      <c r="H52" s="19">
        <v>4</v>
      </c>
      <c r="I52" s="19">
        <v>4</v>
      </c>
      <c r="J52" s="19">
        <v>4</v>
      </c>
      <c r="K52" s="19">
        <v>5</v>
      </c>
      <c r="L52" s="19">
        <v>4</v>
      </c>
      <c r="M52" s="19">
        <v>5</v>
      </c>
      <c r="N52" s="19">
        <v>5</v>
      </c>
      <c r="O52" s="19">
        <v>4</v>
      </c>
      <c r="P52" s="19">
        <v>4</v>
      </c>
      <c r="Q52" s="19">
        <v>4</v>
      </c>
      <c r="R52" s="19">
        <v>4</v>
      </c>
      <c r="S52" s="19">
        <v>4</v>
      </c>
    </row>
    <row r="53" spans="1:19">
      <c r="A53" s="31">
        <v>1201294</v>
      </c>
      <c r="B53" s="19">
        <v>4</v>
      </c>
      <c r="C53" s="19">
        <v>4</v>
      </c>
      <c r="D53" s="19">
        <v>4</v>
      </c>
      <c r="E53" s="19">
        <v>4</v>
      </c>
      <c r="F53" s="19">
        <v>4</v>
      </c>
      <c r="G53" s="19">
        <v>5</v>
      </c>
      <c r="H53" s="19">
        <v>1</v>
      </c>
      <c r="I53" s="19">
        <v>4</v>
      </c>
      <c r="J53" s="19">
        <v>1</v>
      </c>
      <c r="K53" s="19">
        <v>5</v>
      </c>
      <c r="L53" s="19">
        <v>5</v>
      </c>
      <c r="M53" s="19">
        <v>5</v>
      </c>
      <c r="N53" s="19">
        <v>4</v>
      </c>
      <c r="O53" s="19">
        <v>4</v>
      </c>
      <c r="P53" s="19">
        <v>4</v>
      </c>
      <c r="Q53" s="19">
        <v>1</v>
      </c>
      <c r="R53" s="19">
        <v>4</v>
      </c>
      <c r="S53" s="19">
        <v>1</v>
      </c>
    </row>
    <row r="54" spans="1:19">
      <c r="A54" s="31">
        <v>1208146</v>
      </c>
      <c r="B54" s="19">
        <v>5</v>
      </c>
      <c r="C54" s="19">
        <v>4</v>
      </c>
      <c r="D54" s="19">
        <v>5</v>
      </c>
      <c r="E54" s="19">
        <v>5</v>
      </c>
      <c r="F54" s="19">
        <v>5</v>
      </c>
      <c r="G54" s="19">
        <v>5</v>
      </c>
      <c r="H54" s="19">
        <v>4</v>
      </c>
      <c r="I54" s="19">
        <v>5</v>
      </c>
      <c r="J54" s="19">
        <v>4</v>
      </c>
      <c r="K54" s="19">
        <v>3</v>
      </c>
      <c r="L54" s="19">
        <v>2</v>
      </c>
      <c r="M54" s="19">
        <v>5</v>
      </c>
      <c r="N54" s="19">
        <v>5</v>
      </c>
      <c r="O54" s="19">
        <v>5</v>
      </c>
      <c r="P54" s="19">
        <v>4</v>
      </c>
      <c r="Q54" s="19">
        <v>3</v>
      </c>
      <c r="R54" s="19">
        <v>5</v>
      </c>
      <c r="S54" s="19">
        <v>4</v>
      </c>
    </row>
    <row r="55" spans="1:19">
      <c r="A55" s="31">
        <v>1220185</v>
      </c>
      <c r="B55" s="19">
        <v>5</v>
      </c>
      <c r="C55" s="19">
        <v>3</v>
      </c>
      <c r="D55" s="19">
        <v>4</v>
      </c>
      <c r="E55" s="19">
        <v>4</v>
      </c>
      <c r="F55" s="19">
        <v>4</v>
      </c>
      <c r="G55" s="19">
        <v>4</v>
      </c>
      <c r="H55" s="19">
        <v>3</v>
      </c>
      <c r="I55" s="19">
        <v>5</v>
      </c>
      <c r="J55" s="19">
        <v>4</v>
      </c>
      <c r="K55" s="19">
        <v>4</v>
      </c>
      <c r="L55" s="19">
        <v>2</v>
      </c>
      <c r="M55" s="19">
        <v>4</v>
      </c>
      <c r="N55" s="19">
        <v>5</v>
      </c>
      <c r="O55" s="19">
        <v>4</v>
      </c>
      <c r="P55" s="19">
        <v>3</v>
      </c>
      <c r="Q55" s="19">
        <v>5</v>
      </c>
      <c r="R55" s="19">
        <v>4</v>
      </c>
      <c r="S55" s="19">
        <v>4</v>
      </c>
    </row>
    <row r="56" spans="1:19">
      <c r="A56" s="31">
        <v>1225914</v>
      </c>
      <c r="B56" s="19">
        <v>5</v>
      </c>
      <c r="C56" s="19">
        <v>5</v>
      </c>
      <c r="D56" s="19">
        <v>5</v>
      </c>
      <c r="E56" s="19">
        <v>5</v>
      </c>
      <c r="F56" s="19">
        <v>4</v>
      </c>
      <c r="G56" s="19">
        <v>4</v>
      </c>
      <c r="H56" s="19">
        <v>4</v>
      </c>
      <c r="I56" s="19">
        <v>5</v>
      </c>
      <c r="J56" s="19">
        <v>5</v>
      </c>
      <c r="K56" s="19">
        <v>5</v>
      </c>
      <c r="L56" s="19">
        <v>5</v>
      </c>
      <c r="M56" s="19">
        <v>5</v>
      </c>
      <c r="N56" s="19">
        <v>5</v>
      </c>
      <c r="O56" s="19">
        <v>4</v>
      </c>
      <c r="P56" s="19">
        <v>3</v>
      </c>
      <c r="Q56" s="19">
        <v>4</v>
      </c>
      <c r="R56" s="19">
        <v>4</v>
      </c>
      <c r="S56" s="19">
        <v>5</v>
      </c>
    </row>
    <row r="57" spans="1:19">
      <c r="A57" s="31">
        <v>1251664</v>
      </c>
      <c r="B57" s="19">
        <v>3</v>
      </c>
      <c r="C57" s="19">
        <v>4</v>
      </c>
      <c r="D57" s="19">
        <v>5</v>
      </c>
      <c r="E57" s="19">
        <v>5</v>
      </c>
      <c r="F57" s="19">
        <v>5</v>
      </c>
      <c r="G57" s="19">
        <v>4</v>
      </c>
      <c r="H57" s="19">
        <v>5</v>
      </c>
      <c r="I57" s="19">
        <v>4</v>
      </c>
      <c r="J57" s="19">
        <v>3</v>
      </c>
      <c r="K57" s="19">
        <v>3</v>
      </c>
      <c r="L57" s="19">
        <v>4</v>
      </c>
      <c r="M57" s="19">
        <v>5</v>
      </c>
      <c r="N57" s="19">
        <v>3</v>
      </c>
      <c r="O57" s="19">
        <v>5</v>
      </c>
      <c r="P57" s="19">
        <v>3</v>
      </c>
      <c r="Q57" s="19">
        <v>3</v>
      </c>
      <c r="R57" s="19">
        <v>4</v>
      </c>
      <c r="S57" s="19">
        <v>4</v>
      </c>
    </row>
    <row r="58" spans="1:19">
      <c r="A58" s="31">
        <v>1314869</v>
      </c>
      <c r="B58" s="19">
        <v>4</v>
      </c>
      <c r="C58" s="19">
        <v>4</v>
      </c>
      <c r="D58" s="19">
        <v>3</v>
      </c>
      <c r="E58" s="19">
        <v>4</v>
      </c>
      <c r="F58" s="19">
        <v>4</v>
      </c>
      <c r="G58" s="19">
        <v>5</v>
      </c>
      <c r="H58" s="19">
        <v>3</v>
      </c>
      <c r="I58" s="19">
        <v>5</v>
      </c>
      <c r="J58" s="19">
        <v>3</v>
      </c>
      <c r="K58" s="19">
        <v>5</v>
      </c>
      <c r="L58" s="19">
        <v>3</v>
      </c>
      <c r="M58" s="19">
        <v>4</v>
      </c>
      <c r="N58" s="19">
        <v>5</v>
      </c>
      <c r="O58" s="19">
        <v>4</v>
      </c>
      <c r="P58" s="19">
        <v>5</v>
      </c>
      <c r="Q58" s="19">
        <v>3</v>
      </c>
      <c r="R58" s="19">
        <v>5</v>
      </c>
      <c r="S58" s="19">
        <v>4</v>
      </c>
    </row>
    <row r="59" spans="1:19">
      <c r="A59" s="31">
        <v>1316671</v>
      </c>
      <c r="B59" s="19">
        <v>4</v>
      </c>
      <c r="C59" s="19">
        <v>2</v>
      </c>
      <c r="D59" s="19">
        <v>5</v>
      </c>
      <c r="E59" s="19">
        <v>4</v>
      </c>
      <c r="F59" s="19">
        <v>4</v>
      </c>
      <c r="G59" s="19">
        <v>3</v>
      </c>
      <c r="H59" s="19">
        <v>3</v>
      </c>
      <c r="I59" s="19">
        <v>3</v>
      </c>
      <c r="J59" s="19">
        <v>4</v>
      </c>
      <c r="K59" s="19">
        <v>3</v>
      </c>
      <c r="L59" s="19">
        <v>3</v>
      </c>
      <c r="M59" s="19">
        <v>5</v>
      </c>
      <c r="N59" s="19">
        <v>4</v>
      </c>
      <c r="O59" s="19">
        <v>3</v>
      </c>
      <c r="P59" s="19">
        <v>2</v>
      </c>
      <c r="Q59" s="19">
        <v>4</v>
      </c>
      <c r="R59" s="19">
        <v>4</v>
      </c>
      <c r="S59" s="19">
        <v>4</v>
      </c>
    </row>
    <row r="60" spans="1:19">
      <c r="A60" s="31">
        <v>1337026</v>
      </c>
      <c r="B60" s="19">
        <v>4</v>
      </c>
      <c r="C60" s="19">
        <v>3</v>
      </c>
      <c r="D60" s="19">
        <v>5</v>
      </c>
      <c r="E60" s="19">
        <v>5</v>
      </c>
      <c r="F60" s="19">
        <v>4</v>
      </c>
      <c r="G60" s="19">
        <v>3</v>
      </c>
      <c r="H60" s="19">
        <v>3</v>
      </c>
      <c r="I60" s="19">
        <v>4</v>
      </c>
      <c r="J60" s="19">
        <v>4</v>
      </c>
      <c r="K60" s="19">
        <v>3</v>
      </c>
      <c r="L60" s="19">
        <v>4</v>
      </c>
      <c r="M60" s="19">
        <v>4</v>
      </c>
      <c r="N60" s="19">
        <v>5</v>
      </c>
      <c r="O60" s="19">
        <v>3</v>
      </c>
      <c r="P60" s="19">
        <v>4</v>
      </c>
      <c r="Q60" s="19">
        <v>4</v>
      </c>
      <c r="R60" s="19">
        <v>4</v>
      </c>
      <c r="S60" s="19">
        <v>4</v>
      </c>
    </row>
    <row r="61" spans="1:19">
      <c r="A61" s="31">
        <v>1365840</v>
      </c>
      <c r="B61" s="19">
        <v>5</v>
      </c>
      <c r="C61" s="19">
        <v>4</v>
      </c>
      <c r="D61" s="19">
        <v>5</v>
      </c>
      <c r="E61" s="19">
        <v>5</v>
      </c>
      <c r="F61" s="19">
        <v>5</v>
      </c>
      <c r="G61" s="19">
        <v>4</v>
      </c>
      <c r="H61" s="19">
        <v>4</v>
      </c>
      <c r="I61" s="19">
        <v>5</v>
      </c>
      <c r="J61" s="19">
        <v>5</v>
      </c>
      <c r="K61" s="19">
        <v>5</v>
      </c>
      <c r="L61" s="19">
        <v>4</v>
      </c>
      <c r="M61" s="19">
        <v>5</v>
      </c>
      <c r="N61" s="19">
        <v>5</v>
      </c>
      <c r="O61" s="19">
        <v>5</v>
      </c>
      <c r="P61" s="19">
        <v>4</v>
      </c>
      <c r="Q61" s="19">
        <v>4</v>
      </c>
      <c r="R61" s="19">
        <v>4</v>
      </c>
      <c r="S61" s="19">
        <v>5</v>
      </c>
    </row>
    <row r="62" spans="1:19">
      <c r="A62" s="31">
        <v>1374197</v>
      </c>
      <c r="B62" s="19">
        <v>3</v>
      </c>
      <c r="C62" s="19">
        <v>3</v>
      </c>
      <c r="D62" s="19">
        <v>4</v>
      </c>
      <c r="E62" s="19">
        <v>5</v>
      </c>
      <c r="F62" s="19">
        <v>4</v>
      </c>
      <c r="G62" s="19">
        <v>4</v>
      </c>
      <c r="H62" s="19">
        <v>3</v>
      </c>
      <c r="I62" s="19">
        <v>4</v>
      </c>
      <c r="J62" s="19">
        <v>4</v>
      </c>
      <c r="K62" s="19">
        <v>5</v>
      </c>
      <c r="L62" s="19">
        <v>3</v>
      </c>
      <c r="M62" s="19">
        <v>5</v>
      </c>
      <c r="N62" s="19">
        <v>5</v>
      </c>
      <c r="O62" s="19">
        <v>4</v>
      </c>
      <c r="P62" s="19">
        <v>4</v>
      </c>
      <c r="Q62" s="19">
        <v>4</v>
      </c>
      <c r="R62" s="19">
        <v>4</v>
      </c>
      <c r="S62" s="19">
        <v>5</v>
      </c>
    </row>
    <row r="63" spans="1:19">
      <c r="A63" s="31">
        <v>1388216</v>
      </c>
      <c r="B63" s="19">
        <v>4</v>
      </c>
      <c r="C63" s="19">
        <v>5</v>
      </c>
      <c r="D63" s="19">
        <v>5</v>
      </c>
      <c r="E63" s="19">
        <v>5</v>
      </c>
      <c r="F63" s="19">
        <v>4</v>
      </c>
      <c r="G63" s="19">
        <v>4</v>
      </c>
      <c r="H63" s="19">
        <v>4</v>
      </c>
      <c r="I63" s="19">
        <v>3</v>
      </c>
      <c r="J63" s="19">
        <v>5</v>
      </c>
      <c r="K63" s="19">
        <v>5</v>
      </c>
      <c r="L63" s="19">
        <v>5</v>
      </c>
      <c r="M63" s="19">
        <v>4</v>
      </c>
      <c r="N63" s="19">
        <v>4</v>
      </c>
      <c r="O63" s="19">
        <v>4</v>
      </c>
      <c r="P63" s="19">
        <v>4</v>
      </c>
      <c r="Q63" s="19">
        <v>3</v>
      </c>
      <c r="R63" s="19">
        <v>4</v>
      </c>
      <c r="S63" s="19">
        <v>4</v>
      </c>
    </row>
    <row r="64" spans="1:19">
      <c r="A64" s="31">
        <v>1421913</v>
      </c>
      <c r="B64" s="19">
        <v>3</v>
      </c>
      <c r="C64" s="19">
        <v>3</v>
      </c>
      <c r="D64" s="19">
        <v>5</v>
      </c>
      <c r="E64" s="19">
        <v>5</v>
      </c>
      <c r="F64" s="19">
        <v>5</v>
      </c>
      <c r="G64" s="19">
        <v>4</v>
      </c>
      <c r="H64" s="19">
        <v>3</v>
      </c>
      <c r="I64" s="19">
        <v>4</v>
      </c>
      <c r="J64" s="19">
        <v>5</v>
      </c>
      <c r="K64" s="19">
        <v>5</v>
      </c>
      <c r="L64" s="19">
        <v>4</v>
      </c>
      <c r="M64" s="19">
        <v>2</v>
      </c>
      <c r="N64" s="19">
        <v>5</v>
      </c>
      <c r="O64" s="19">
        <v>5</v>
      </c>
      <c r="P64" s="19">
        <v>5</v>
      </c>
      <c r="Q64" s="19">
        <v>1</v>
      </c>
      <c r="R64" s="19">
        <v>4</v>
      </c>
      <c r="S64" s="19">
        <v>2</v>
      </c>
    </row>
    <row r="65" spans="1:19">
      <c r="A65" s="31">
        <v>1431356</v>
      </c>
      <c r="B65" s="19">
        <v>3</v>
      </c>
      <c r="C65" s="19">
        <v>2</v>
      </c>
      <c r="D65" s="19">
        <v>5</v>
      </c>
      <c r="E65" s="19">
        <v>3</v>
      </c>
      <c r="F65" s="19">
        <v>5</v>
      </c>
      <c r="G65" s="19">
        <v>2</v>
      </c>
      <c r="H65" s="19">
        <v>2</v>
      </c>
      <c r="I65" s="19">
        <v>5</v>
      </c>
      <c r="J65" s="19">
        <v>3</v>
      </c>
      <c r="K65" s="19">
        <v>4</v>
      </c>
      <c r="L65" s="19">
        <v>2</v>
      </c>
      <c r="M65" s="19">
        <v>4</v>
      </c>
      <c r="N65" s="19">
        <v>2</v>
      </c>
      <c r="O65" s="19">
        <v>3</v>
      </c>
      <c r="P65" s="19">
        <v>4</v>
      </c>
      <c r="Q65" s="19">
        <v>3</v>
      </c>
      <c r="R65" s="19">
        <v>2</v>
      </c>
      <c r="S65" s="19">
        <v>5</v>
      </c>
    </row>
    <row r="66" spans="1:19">
      <c r="A66" s="31">
        <v>1446775</v>
      </c>
      <c r="B66" s="19">
        <v>3</v>
      </c>
      <c r="C66" s="19">
        <v>5</v>
      </c>
      <c r="D66" s="19">
        <v>5</v>
      </c>
      <c r="E66" s="19">
        <v>5</v>
      </c>
      <c r="F66" s="19">
        <v>5</v>
      </c>
      <c r="G66" s="19">
        <v>2</v>
      </c>
      <c r="H66" s="19">
        <v>5</v>
      </c>
      <c r="I66" s="19">
        <v>3</v>
      </c>
      <c r="J66" s="19">
        <v>5</v>
      </c>
      <c r="K66" s="19">
        <v>5</v>
      </c>
      <c r="L66" s="19">
        <v>2</v>
      </c>
      <c r="M66" s="19">
        <v>5</v>
      </c>
      <c r="N66" s="19">
        <v>4</v>
      </c>
      <c r="O66" s="19">
        <v>5</v>
      </c>
      <c r="P66" s="19">
        <v>5</v>
      </c>
      <c r="Q66" s="19">
        <v>5</v>
      </c>
      <c r="R66" s="19">
        <v>4</v>
      </c>
      <c r="S66" s="19">
        <v>5</v>
      </c>
    </row>
    <row r="67" spans="1:19">
      <c r="A67" s="31">
        <v>1466323</v>
      </c>
      <c r="B67" s="19">
        <v>4</v>
      </c>
      <c r="C67" s="19">
        <v>4</v>
      </c>
      <c r="D67" s="19">
        <v>5</v>
      </c>
      <c r="E67" s="19">
        <v>4</v>
      </c>
      <c r="F67" s="19">
        <v>5</v>
      </c>
      <c r="G67" s="19">
        <v>4</v>
      </c>
      <c r="H67" s="19">
        <v>3</v>
      </c>
      <c r="I67" s="19">
        <v>4</v>
      </c>
      <c r="J67" s="19">
        <v>3</v>
      </c>
      <c r="K67" s="19">
        <v>2</v>
      </c>
      <c r="L67" s="19">
        <v>2</v>
      </c>
      <c r="M67" s="19">
        <v>4</v>
      </c>
      <c r="N67" s="19">
        <v>4</v>
      </c>
      <c r="O67" s="19">
        <v>5</v>
      </c>
      <c r="P67" s="19">
        <v>3</v>
      </c>
      <c r="Q67" s="19">
        <v>5</v>
      </c>
      <c r="R67" s="19">
        <v>3</v>
      </c>
      <c r="S67" s="19">
        <v>4</v>
      </c>
    </row>
    <row r="68" spans="1:19">
      <c r="A68" s="31">
        <v>1473980</v>
      </c>
      <c r="B68" s="19">
        <v>5</v>
      </c>
      <c r="C68" s="19">
        <v>3</v>
      </c>
      <c r="D68" s="19">
        <v>4</v>
      </c>
      <c r="E68" s="19">
        <v>5</v>
      </c>
      <c r="F68" s="19">
        <v>4</v>
      </c>
      <c r="G68" s="19">
        <v>4</v>
      </c>
      <c r="H68" s="19">
        <v>5</v>
      </c>
      <c r="I68" s="19">
        <v>5</v>
      </c>
      <c r="J68" s="19">
        <v>5</v>
      </c>
      <c r="K68" s="19">
        <v>3</v>
      </c>
      <c r="L68" s="19">
        <v>2</v>
      </c>
      <c r="M68" s="19">
        <v>5</v>
      </c>
      <c r="N68" s="19">
        <v>5</v>
      </c>
      <c r="O68" s="19">
        <v>4</v>
      </c>
      <c r="P68" s="19">
        <v>3</v>
      </c>
      <c r="Q68" s="19">
        <v>3</v>
      </c>
      <c r="R68" s="19">
        <v>5</v>
      </c>
      <c r="S68" s="19">
        <v>4</v>
      </c>
    </row>
    <row r="69" spans="1:19">
      <c r="A69" s="31">
        <v>1511683</v>
      </c>
      <c r="B69" s="19">
        <v>1</v>
      </c>
      <c r="C69" s="19">
        <v>1</v>
      </c>
      <c r="D69" s="19">
        <v>1</v>
      </c>
      <c r="E69" s="19">
        <v>1</v>
      </c>
      <c r="F69" s="19">
        <v>1</v>
      </c>
      <c r="G69" s="19">
        <v>1</v>
      </c>
      <c r="H69" s="19">
        <v>1</v>
      </c>
      <c r="I69" s="19">
        <v>1</v>
      </c>
      <c r="J69" s="19">
        <v>1</v>
      </c>
      <c r="K69" s="19">
        <v>1</v>
      </c>
      <c r="L69" s="19">
        <v>1</v>
      </c>
      <c r="M69" s="19">
        <v>1</v>
      </c>
      <c r="N69" s="19">
        <v>1</v>
      </c>
      <c r="O69" s="19">
        <v>1</v>
      </c>
      <c r="P69" s="19">
        <v>1</v>
      </c>
      <c r="Q69" s="19">
        <v>1</v>
      </c>
      <c r="R69" s="19">
        <v>1</v>
      </c>
      <c r="S69" s="19">
        <v>1</v>
      </c>
    </row>
    <row r="70" spans="1:19">
      <c r="A70" s="31">
        <v>1558286</v>
      </c>
      <c r="B70" s="19">
        <v>4</v>
      </c>
      <c r="C70" s="19">
        <v>2</v>
      </c>
      <c r="D70" s="19">
        <v>2</v>
      </c>
      <c r="E70" s="19">
        <v>5</v>
      </c>
      <c r="F70" s="19">
        <v>4</v>
      </c>
      <c r="G70" s="19">
        <v>3</v>
      </c>
      <c r="H70" s="19">
        <v>2</v>
      </c>
      <c r="I70" s="19">
        <v>5</v>
      </c>
      <c r="J70" s="19">
        <v>5</v>
      </c>
      <c r="K70" s="19">
        <v>2</v>
      </c>
      <c r="L70" s="19">
        <v>1</v>
      </c>
      <c r="M70" s="19">
        <v>2</v>
      </c>
      <c r="N70" s="19">
        <v>5</v>
      </c>
      <c r="O70" s="19">
        <v>5</v>
      </c>
      <c r="P70" s="19">
        <v>3</v>
      </c>
      <c r="Q70" s="19">
        <v>2</v>
      </c>
      <c r="R70" s="19">
        <v>5</v>
      </c>
      <c r="S70" s="19">
        <v>4</v>
      </c>
    </row>
    <row r="71" spans="1:19">
      <c r="A71" s="31">
        <v>1569593</v>
      </c>
      <c r="B71" s="19">
        <v>4</v>
      </c>
      <c r="C71" s="19">
        <v>3</v>
      </c>
      <c r="D71" s="19">
        <v>5</v>
      </c>
      <c r="E71" s="19">
        <v>5</v>
      </c>
      <c r="F71" s="19">
        <v>4</v>
      </c>
      <c r="G71" s="19">
        <v>4</v>
      </c>
      <c r="H71" s="19">
        <v>3</v>
      </c>
      <c r="I71" s="19">
        <v>2</v>
      </c>
      <c r="J71" s="19">
        <v>4</v>
      </c>
      <c r="K71" s="19">
        <v>5</v>
      </c>
      <c r="L71" s="19">
        <v>3</v>
      </c>
      <c r="M71" s="19">
        <v>5</v>
      </c>
      <c r="N71" s="19">
        <v>5</v>
      </c>
      <c r="O71" s="19">
        <v>4</v>
      </c>
      <c r="P71" s="19">
        <v>3</v>
      </c>
      <c r="Q71" s="19">
        <v>5</v>
      </c>
      <c r="R71" s="19">
        <v>5</v>
      </c>
      <c r="S71" s="19">
        <v>4</v>
      </c>
    </row>
    <row r="72" spans="1:19">
      <c r="A72" s="31">
        <v>1582151</v>
      </c>
      <c r="B72" s="19">
        <v>3</v>
      </c>
      <c r="C72" s="19">
        <v>3</v>
      </c>
      <c r="D72" s="19">
        <v>5</v>
      </c>
      <c r="E72" s="19">
        <v>5</v>
      </c>
      <c r="F72" s="19">
        <v>4</v>
      </c>
      <c r="G72" s="19">
        <v>4</v>
      </c>
      <c r="H72" s="19">
        <v>3</v>
      </c>
      <c r="I72" s="19">
        <v>3</v>
      </c>
      <c r="J72" s="19">
        <v>4</v>
      </c>
      <c r="K72" s="19">
        <v>2</v>
      </c>
      <c r="L72" s="19">
        <v>1</v>
      </c>
      <c r="M72" s="19">
        <v>5</v>
      </c>
      <c r="N72" s="19">
        <v>5</v>
      </c>
      <c r="O72" s="19">
        <v>4</v>
      </c>
      <c r="P72" s="19">
        <v>4</v>
      </c>
      <c r="Q72" s="19">
        <v>4</v>
      </c>
      <c r="R72" s="19">
        <v>4</v>
      </c>
      <c r="S72" s="19">
        <v>5</v>
      </c>
    </row>
    <row r="73" spans="1:19">
      <c r="A73" s="31">
        <v>1620319</v>
      </c>
      <c r="B73" s="19">
        <v>4</v>
      </c>
      <c r="C73" s="19">
        <v>4</v>
      </c>
      <c r="D73" s="19">
        <v>5</v>
      </c>
      <c r="E73" s="19">
        <v>5</v>
      </c>
      <c r="F73" s="19">
        <v>5</v>
      </c>
      <c r="G73" s="19">
        <v>3</v>
      </c>
      <c r="H73" s="19">
        <v>4</v>
      </c>
      <c r="I73" s="19">
        <v>4</v>
      </c>
      <c r="J73" s="19">
        <v>3</v>
      </c>
      <c r="K73" s="19">
        <v>5</v>
      </c>
      <c r="L73" s="19">
        <v>5</v>
      </c>
      <c r="M73" s="19">
        <v>5</v>
      </c>
      <c r="N73" s="19">
        <v>4</v>
      </c>
      <c r="O73" s="19">
        <v>5</v>
      </c>
      <c r="P73" s="19">
        <v>4</v>
      </c>
      <c r="Q73" s="19">
        <v>4</v>
      </c>
      <c r="R73" s="19">
        <v>4</v>
      </c>
      <c r="S73" s="19">
        <v>4</v>
      </c>
    </row>
    <row r="74" spans="1:19">
      <c r="A74" s="31">
        <v>1624047</v>
      </c>
      <c r="B74" s="19">
        <v>4</v>
      </c>
      <c r="C74" s="19">
        <v>5</v>
      </c>
      <c r="D74" s="19">
        <v>5</v>
      </c>
      <c r="E74" s="19">
        <v>5</v>
      </c>
      <c r="F74" s="19">
        <v>5</v>
      </c>
      <c r="G74" s="19">
        <v>3</v>
      </c>
      <c r="H74" s="19">
        <v>4</v>
      </c>
      <c r="I74" s="19">
        <v>4</v>
      </c>
      <c r="J74" s="19">
        <v>5</v>
      </c>
      <c r="K74" s="19">
        <v>5</v>
      </c>
      <c r="L74" s="19">
        <v>4</v>
      </c>
      <c r="M74" s="19">
        <v>5</v>
      </c>
      <c r="N74" s="19">
        <v>4</v>
      </c>
      <c r="O74" s="19">
        <v>5</v>
      </c>
      <c r="P74" s="19">
        <v>5</v>
      </c>
      <c r="Q74" s="19">
        <v>4</v>
      </c>
      <c r="R74" s="19">
        <v>4</v>
      </c>
      <c r="S74" s="19">
        <v>4</v>
      </c>
    </row>
    <row r="75" spans="1:19">
      <c r="A75" s="31">
        <v>1664010</v>
      </c>
      <c r="B75" s="19">
        <v>5</v>
      </c>
      <c r="C75" s="19">
        <v>5</v>
      </c>
      <c r="D75" s="19">
        <v>5</v>
      </c>
      <c r="E75" s="19">
        <v>5</v>
      </c>
      <c r="F75" s="19">
        <v>5</v>
      </c>
      <c r="G75" s="19">
        <v>5</v>
      </c>
      <c r="H75" s="19">
        <v>5</v>
      </c>
      <c r="I75" s="19">
        <v>5</v>
      </c>
      <c r="J75" s="19">
        <v>5</v>
      </c>
      <c r="K75" s="19">
        <v>5</v>
      </c>
      <c r="L75" s="19">
        <v>1</v>
      </c>
      <c r="M75" s="19">
        <v>5</v>
      </c>
      <c r="N75" s="19">
        <v>5</v>
      </c>
      <c r="O75" s="19">
        <v>5</v>
      </c>
      <c r="P75" s="19">
        <v>5</v>
      </c>
      <c r="Q75" s="19">
        <v>5</v>
      </c>
      <c r="R75" s="19">
        <v>5</v>
      </c>
      <c r="S75" s="19">
        <v>5</v>
      </c>
    </row>
    <row r="76" spans="1:19">
      <c r="A76" s="31">
        <v>1673185</v>
      </c>
      <c r="B76" s="19">
        <v>3</v>
      </c>
      <c r="C76" s="19">
        <v>3</v>
      </c>
      <c r="D76" s="19">
        <v>3</v>
      </c>
      <c r="E76" s="19">
        <v>2</v>
      </c>
      <c r="F76" s="19">
        <v>4</v>
      </c>
      <c r="G76" s="19">
        <v>4</v>
      </c>
      <c r="H76" s="19">
        <v>4</v>
      </c>
      <c r="I76" s="19">
        <v>3</v>
      </c>
      <c r="J76" s="19">
        <v>2</v>
      </c>
      <c r="K76" s="19">
        <v>2</v>
      </c>
      <c r="L76" s="19">
        <v>3</v>
      </c>
      <c r="M76" s="19">
        <v>3</v>
      </c>
      <c r="N76" s="19">
        <v>5</v>
      </c>
      <c r="O76" s="19">
        <v>4</v>
      </c>
      <c r="P76" s="19">
        <v>3</v>
      </c>
      <c r="Q76" s="19">
        <v>4</v>
      </c>
      <c r="R76" s="19">
        <v>3</v>
      </c>
      <c r="S76" s="19">
        <v>4</v>
      </c>
    </row>
    <row r="77" spans="1:19">
      <c r="A77" s="31">
        <v>1691090</v>
      </c>
      <c r="B77" s="19">
        <v>4</v>
      </c>
      <c r="C77" s="19">
        <v>5</v>
      </c>
      <c r="D77" s="19">
        <v>5</v>
      </c>
      <c r="E77" s="19">
        <v>5</v>
      </c>
      <c r="F77" s="19">
        <v>5</v>
      </c>
      <c r="G77" s="19">
        <v>3</v>
      </c>
      <c r="H77" s="19">
        <v>3</v>
      </c>
      <c r="I77" s="19">
        <v>4</v>
      </c>
      <c r="J77" s="19">
        <v>5</v>
      </c>
      <c r="K77" s="19">
        <v>5</v>
      </c>
      <c r="L77" s="19">
        <v>4</v>
      </c>
      <c r="M77" s="19">
        <v>4</v>
      </c>
      <c r="N77" s="19">
        <v>5</v>
      </c>
      <c r="O77" s="19">
        <v>5</v>
      </c>
      <c r="P77" s="19">
        <v>3</v>
      </c>
      <c r="Q77" s="19">
        <v>1</v>
      </c>
      <c r="R77" s="19">
        <v>5</v>
      </c>
      <c r="S77" s="19">
        <v>3</v>
      </c>
    </row>
    <row r="78" spans="1:19">
      <c r="A78" s="31">
        <v>1702270</v>
      </c>
      <c r="B78" s="19">
        <v>4</v>
      </c>
      <c r="C78" s="19">
        <v>3</v>
      </c>
      <c r="D78" s="19">
        <v>5</v>
      </c>
      <c r="E78" s="19">
        <v>3</v>
      </c>
      <c r="F78" s="19">
        <v>2</v>
      </c>
      <c r="G78" s="19">
        <v>2</v>
      </c>
      <c r="H78" s="19">
        <v>5</v>
      </c>
      <c r="I78" s="19">
        <v>4</v>
      </c>
      <c r="J78" s="19">
        <v>4</v>
      </c>
      <c r="K78" s="19">
        <v>4</v>
      </c>
      <c r="L78" s="19">
        <v>4</v>
      </c>
      <c r="M78" s="19">
        <v>4</v>
      </c>
      <c r="N78" s="19">
        <v>3</v>
      </c>
      <c r="O78" s="19">
        <v>5</v>
      </c>
      <c r="P78" s="19">
        <v>1</v>
      </c>
      <c r="Q78" s="19">
        <v>5</v>
      </c>
      <c r="R78" s="19">
        <v>2</v>
      </c>
      <c r="S78" s="19">
        <v>5</v>
      </c>
    </row>
    <row r="79" spans="1:19">
      <c r="A79" s="31">
        <v>1772901</v>
      </c>
      <c r="B79" s="19">
        <v>4</v>
      </c>
      <c r="C79" s="19">
        <v>4</v>
      </c>
      <c r="D79" s="19">
        <v>5</v>
      </c>
      <c r="E79" s="19">
        <v>5</v>
      </c>
      <c r="F79" s="19">
        <v>5</v>
      </c>
      <c r="G79" s="19">
        <v>3</v>
      </c>
      <c r="H79" s="19">
        <v>1</v>
      </c>
      <c r="I79" s="19">
        <v>4</v>
      </c>
      <c r="J79" s="19">
        <v>4</v>
      </c>
      <c r="K79" s="19">
        <v>5</v>
      </c>
      <c r="L79" s="19">
        <v>3</v>
      </c>
      <c r="M79" s="19">
        <v>4</v>
      </c>
      <c r="N79" s="19">
        <v>5</v>
      </c>
      <c r="O79" s="19">
        <v>5</v>
      </c>
      <c r="P79" s="19">
        <v>4</v>
      </c>
      <c r="Q79" s="19">
        <v>3</v>
      </c>
      <c r="R79" s="19">
        <v>3</v>
      </c>
      <c r="S79" s="19">
        <v>5</v>
      </c>
    </row>
    <row r="80" spans="1:19">
      <c r="A80" s="31">
        <v>1787323</v>
      </c>
      <c r="B80" s="19">
        <v>4</v>
      </c>
      <c r="C80" s="19">
        <v>4</v>
      </c>
      <c r="D80" s="19">
        <v>5</v>
      </c>
      <c r="E80" s="19">
        <v>5</v>
      </c>
      <c r="F80" s="19">
        <v>4</v>
      </c>
      <c r="G80" s="19">
        <v>5</v>
      </c>
      <c r="H80" s="19">
        <v>4</v>
      </c>
      <c r="I80" s="19">
        <v>5</v>
      </c>
      <c r="J80" s="19">
        <v>5</v>
      </c>
      <c r="K80" s="19">
        <v>5</v>
      </c>
      <c r="L80" s="19">
        <v>2</v>
      </c>
      <c r="M80" s="19">
        <v>4</v>
      </c>
      <c r="N80" s="19">
        <v>5</v>
      </c>
      <c r="O80" s="19">
        <v>5</v>
      </c>
      <c r="P80" s="19">
        <v>4</v>
      </c>
      <c r="Q80" s="19">
        <v>4</v>
      </c>
      <c r="R80" s="19">
        <v>4</v>
      </c>
      <c r="S80" s="19">
        <v>4</v>
      </c>
    </row>
    <row r="81" spans="1:19">
      <c r="A81" s="31">
        <v>1793717</v>
      </c>
      <c r="B81" s="19">
        <v>4</v>
      </c>
      <c r="C81" s="19">
        <v>4</v>
      </c>
      <c r="D81" s="19">
        <v>5</v>
      </c>
      <c r="E81" s="19">
        <v>5</v>
      </c>
      <c r="F81" s="19">
        <v>5</v>
      </c>
      <c r="G81" s="19">
        <v>5</v>
      </c>
      <c r="H81" s="19">
        <v>5</v>
      </c>
      <c r="I81" s="19">
        <v>5</v>
      </c>
      <c r="J81" s="19">
        <v>5</v>
      </c>
      <c r="K81" s="19">
        <v>1</v>
      </c>
      <c r="L81" s="19">
        <v>5</v>
      </c>
      <c r="M81" s="19">
        <v>2</v>
      </c>
      <c r="N81" s="19">
        <v>1</v>
      </c>
      <c r="O81" s="19">
        <v>3</v>
      </c>
      <c r="P81" s="19">
        <v>5</v>
      </c>
      <c r="Q81" s="19">
        <v>3</v>
      </c>
      <c r="R81" s="19">
        <v>5</v>
      </c>
      <c r="S81" s="19">
        <v>4</v>
      </c>
    </row>
    <row r="82" spans="1:19">
      <c r="A82" s="31">
        <v>1817718</v>
      </c>
      <c r="B82" s="19">
        <v>5</v>
      </c>
      <c r="C82" s="19">
        <v>5</v>
      </c>
      <c r="D82" s="19">
        <v>5</v>
      </c>
      <c r="E82" s="19">
        <v>5</v>
      </c>
      <c r="F82" s="19">
        <v>5</v>
      </c>
      <c r="G82" s="19">
        <v>5</v>
      </c>
      <c r="H82" s="19">
        <v>4</v>
      </c>
      <c r="I82" s="19">
        <v>5</v>
      </c>
      <c r="J82" s="19">
        <v>5</v>
      </c>
      <c r="K82" s="19">
        <v>4</v>
      </c>
      <c r="L82" s="19">
        <v>3</v>
      </c>
      <c r="M82" s="19">
        <v>4</v>
      </c>
      <c r="N82" s="19">
        <v>5</v>
      </c>
      <c r="O82" s="19">
        <v>5</v>
      </c>
      <c r="P82" s="19">
        <v>3</v>
      </c>
      <c r="Q82" s="19">
        <v>4</v>
      </c>
      <c r="R82" s="19">
        <v>5</v>
      </c>
      <c r="S82" s="19">
        <v>5</v>
      </c>
    </row>
    <row r="83" spans="1:19">
      <c r="A83" s="31">
        <v>1830000</v>
      </c>
      <c r="B83" s="19">
        <v>5</v>
      </c>
      <c r="C83" s="19">
        <v>3</v>
      </c>
      <c r="D83" s="19">
        <v>5</v>
      </c>
      <c r="E83" s="19">
        <v>5</v>
      </c>
      <c r="F83" s="19">
        <v>5</v>
      </c>
      <c r="G83" s="19">
        <v>4</v>
      </c>
      <c r="H83" s="19">
        <v>5</v>
      </c>
      <c r="I83" s="19">
        <v>4</v>
      </c>
      <c r="J83" s="19">
        <v>2</v>
      </c>
      <c r="K83" s="19">
        <v>5</v>
      </c>
      <c r="L83" s="19">
        <v>5</v>
      </c>
      <c r="M83" s="19">
        <v>5</v>
      </c>
      <c r="N83" s="19">
        <v>5</v>
      </c>
      <c r="O83" s="19">
        <v>5</v>
      </c>
      <c r="P83" s="19">
        <v>5</v>
      </c>
      <c r="Q83" s="19">
        <v>5</v>
      </c>
      <c r="R83" s="19">
        <v>5</v>
      </c>
      <c r="S83" s="19">
        <v>5</v>
      </c>
    </row>
    <row r="84" spans="1:19">
      <c r="A84" s="31">
        <v>1852040</v>
      </c>
      <c r="B84" s="19">
        <v>3</v>
      </c>
      <c r="C84" s="19">
        <v>2</v>
      </c>
      <c r="D84" s="19">
        <v>2</v>
      </c>
      <c r="E84" s="19">
        <v>4</v>
      </c>
      <c r="F84" s="19">
        <v>5</v>
      </c>
      <c r="G84" s="19">
        <v>3</v>
      </c>
      <c r="H84" s="19">
        <v>2</v>
      </c>
      <c r="I84" s="19">
        <v>4</v>
      </c>
      <c r="J84" s="19">
        <v>1</v>
      </c>
      <c r="K84" s="19">
        <v>2</v>
      </c>
      <c r="L84" s="19">
        <v>5</v>
      </c>
      <c r="M84" s="19">
        <v>1</v>
      </c>
      <c r="N84" s="19">
        <v>3</v>
      </c>
      <c r="O84" s="19">
        <v>5</v>
      </c>
      <c r="P84" s="19">
        <v>3</v>
      </c>
      <c r="Q84" s="19">
        <v>3</v>
      </c>
      <c r="R84" s="19">
        <v>2</v>
      </c>
      <c r="S84" s="19">
        <v>3</v>
      </c>
    </row>
    <row r="85" spans="1:19">
      <c r="A85" s="31">
        <v>1863499</v>
      </c>
      <c r="B85" s="19">
        <v>4</v>
      </c>
      <c r="C85" s="19">
        <v>4</v>
      </c>
      <c r="D85" s="19">
        <v>5</v>
      </c>
      <c r="E85" s="19">
        <v>5</v>
      </c>
      <c r="F85" s="19">
        <v>5</v>
      </c>
      <c r="G85" s="19">
        <v>3</v>
      </c>
      <c r="H85" s="19">
        <v>4</v>
      </c>
      <c r="I85" s="19">
        <v>3</v>
      </c>
      <c r="J85" s="19">
        <v>5</v>
      </c>
      <c r="K85" s="19">
        <v>5</v>
      </c>
      <c r="L85" s="19">
        <v>5</v>
      </c>
      <c r="M85" s="19">
        <v>5</v>
      </c>
      <c r="N85" s="19">
        <v>5</v>
      </c>
      <c r="O85" s="19">
        <v>5</v>
      </c>
      <c r="P85" s="19">
        <v>4</v>
      </c>
      <c r="Q85" s="19">
        <v>4</v>
      </c>
      <c r="R85" s="19">
        <v>4</v>
      </c>
      <c r="S85" s="19">
        <v>4</v>
      </c>
    </row>
    <row r="86" spans="1:19">
      <c r="A86" s="31">
        <v>1875533</v>
      </c>
      <c r="B86" s="19">
        <v>5</v>
      </c>
      <c r="C86" s="19">
        <v>4</v>
      </c>
      <c r="D86" s="19">
        <v>5</v>
      </c>
      <c r="E86" s="19">
        <v>5</v>
      </c>
      <c r="F86" s="19">
        <v>5</v>
      </c>
      <c r="G86" s="19">
        <v>4</v>
      </c>
      <c r="H86" s="19">
        <v>3</v>
      </c>
      <c r="I86" s="19">
        <v>5</v>
      </c>
      <c r="J86" s="19">
        <v>5</v>
      </c>
      <c r="K86" s="19">
        <v>4</v>
      </c>
      <c r="L86" s="19">
        <v>2</v>
      </c>
      <c r="M86" s="19">
        <v>5</v>
      </c>
      <c r="N86" s="19">
        <v>5</v>
      </c>
      <c r="O86" s="19">
        <v>5</v>
      </c>
      <c r="P86" s="19">
        <v>5</v>
      </c>
      <c r="Q86" s="19">
        <v>3</v>
      </c>
      <c r="R86" s="19">
        <v>5</v>
      </c>
      <c r="S86" s="19">
        <v>4</v>
      </c>
    </row>
    <row r="87" spans="1:19">
      <c r="A87" s="31">
        <v>1887657</v>
      </c>
      <c r="B87" s="19">
        <v>4</v>
      </c>
      <c r="C87" s="19">
        <v>3</v>
      </c>
      <c r="D87" s="19">
        <v>5</v>
      </c>
      <c r="E87" s="19">
        <v>4</v>
      </c>
      <c r="F87" s="19">
        <v>4</v>
      </c>
      <c r="G87" s="19">
        <v>5</v>
      </c>
      <c r="H87" s="19">
        <v>5</v>
      </c>
      <c r="I87" s="19">
        <v>5</v>
      </c>
      <c r="J87" s="19">
        <v>3</v>
      </c>
      <c r="K87" s="19">
        <v>4</v>
      </c>
      <c r="L87" s="19">
        <v>2</v>
      </c>
      <c r="M87" s="19">
        <v>5</v>
      </c>
      <c r="N87" s="19">
        <v>5</v>
      </c>
      <c r="O87" s="19">
        <v>4</v>
      </c>
      <c r="P87" s="19">
        <v>3</v>
      </c>
      <c r="Q87" s="19">
        <v>3</v>
      </c>
      <c r="R87" s="19">
        <v>4</v>
      </c>
      <c r="S87" s="19">
        <v>3</v>
      </c>
    </row>
    <row r="88" spans="1:19">
      <c r="A88" s="31">
        <v>1898804</v>
      </c>
      <c r="B88" s="19">
        <v>4</v>
      </c>
      <c r="C88" s="19">
        <v>4</v>
      </c>
      <c r="D88" s="19">
        <v>5</v>
      </c>
      <c r="E88" s="19">
        <v>4</v>
      </c>
      <c r="F88" s="19">
        <v>4</v>
      </c>
      <c r="G88" s="19">
        <v>4</v>
      </c>
      <c r="H88" s="19">
        <v>4</v>
      </c>
      <c r="I88" s="19">
        <v>5</v>
      </c>
      <c r="J88" s="19">
        <v>5</v>
      </c>
      <c r="K88" s="19">
        <v>4</v>
      </c>
      <c r="L88" s="19">
        <v>2</v>
      </c>
      <c r="M88" s="19">
        <v>3</v>
      </c>
      <c r="N88" s="19">
        <v>4</v>
      </c>
      <c r="O88" s="19">
        <v>4</v>
      </c>
      <c r="P88" s="19">
        <v>4</v>
      </c>
      <c r="Q88" s="19">
        <v>4</v>
      </c>
      <c r="R88" s="19">
        <v>5</v>
      </c>
      <c r="S88" s="19">
        <v>4</v>
      </c>
    </row>
    <row r="89" spans="1:19">
      <c r="A89" s="31">
        <v>1906026</v>
      </c>
      <c r="B89" s="19">
        <v>4</v>
      </c>
      <c r="C89" s="19">
        <v>3</v>
      </c>
      <c r="D89" s="19">
        <v>5</v>
      </c>
      <c r="E89" s="19">
        <v>4</v>
      </c>
      <c r="F89" s="19">
        <v>4</v>
      </c>
      <c r="G89" s="19">
        <v>5</v>
      </c>
      <c r="H89" s="19">
        <v>3</v>
      </c>
      <c r="I89" s="19">
        <v>4</v>
      </c>
      <c r="J89" s="19">
        <v>4</v>
      </c>
      <c r="K89" s="19">
        <v>3</v>
      </c>
      <c r="L89" s="19">
        <v>3</v>
      </c>
      <c r="M89" s="19">
        <v>4</v>
      </c>
      <c r="N89" s="19">
        <v>3</v>
      </c>
      <c r="O89" s="19">
        <v>4</v>
      </c>
      <c r="P89" s="19">
        <v>4</v>
      </c>
      <c r="Q89" s="19">
        <v>4</v>
      </c>
      <c r="R89" s="19">
        <v>5</v>
      </c>
      <c r="S89" s="19">
        <v>4</v>
      </c>
    </row>
    <row r="90" spans="1:19">
      <c r="A90" s="31">
        <v>1931026</v>
      </c>
      <c r="B90" s="19">
        <v>5</v>
      </c>
      <c r="C90" s="19">
        <v>5</v>
      </c>
      <c r="D90" s="19">
        <v>5</v>
      </c>
      <c r="E90" s="19">
        <v>5</v>
      </c>
      <c r="F90" s="19">
        <v>5</v>
      </c>
      <c r="G90" s="19">
        <v>4</v>
      </c>
      <c r="H90" s="19">
        <v>2</v>
      </c>
      <c r="I90" s="19">
        <v>3</v>
      </c>
      <c r="J90" s="19">
        <v>4</v>
      </c>
      <c r="K90" s="19">
        <v>5</v>
      </c>
      <c r="L90" s="19">
        <v>5</v>
      </c>
      <c r="M90" s="19">
        <v>5</v>
      </c>
      <c r="N90" s="19">
        <v>5</v>
      </c>
      <c r="O90" s="19">
        <v>4</v>
      </c>
      <c r="P90" s="19">
        <v>4</v>
      </c>
      <c r="Q90" s="19">
        <v>4</v>
      </c>
      <c r="R90" s="19">
        <v>3</v>
      </c>
      <c r="S90" s="19">
        <v>5</v>
      </c>
    </row>
    <row r="91" spans="1:19">
      <c r="A91" s="31">
        <v>1981464</v>
      </c>
      <c r="B91" s="19">
        <v>4</v>
      </c>
      <c r="C91" s="19">
        <v>3</v>
      </c>
      <c r="D91" s="19">
        <v>5</v>
      </c>
      <c r="E91" s="19">
        <v>5</v>
      </c>
      <c r="F91" s="19">
        <v>5</v>
      </c>
      <c r="G91" s="19">
        <v>4</v>
      </c>
      <c r="H91" s="19">
        <v>3</v>
      </c>
      <c r="I91" s="19">
        <v>5</v>
      </c>
      <c r="J91" s="19">
        <v>5</v>
      </c>
      <c r="K91" s="19">
        <v>3</v>
      </c>
      <c r="L91" s="19">
        <v>1</v>
      </c>
      <c r="M91" s="19">
        <v>4</v>
      </c>
      <c r="N91" s="19">
        <v>5</v>
      </c>
      <c r="O91" s="19">
        <v>5</v>
      </c>
      <c r="P91" s="19">
        <v>2</v>
      </c>
      <c r="Q91" s="19">
        <v>4</v>
      </c>
      <c r="R91" s="19">
        <v>4</v>
      </c>
      <c r="S91" s="19">
        <v>2</v>
      </c>
    </row>
    <row r="92" spans="1:19">
      <c r="A92" s="31">
        <v>2021377</v>
      </c>
      <c r="B92" s="19">
        <v>3</v>
      </c>
      <c r="C92" s="19">
        <v>3</v>
      </c>
      <c r="D92" s="19">
        <v>4</v>
      </c>
      <c r="E92" s="19">
        <v>4</v>
      </c>
      <c r="F92" s="19">
        <v>4</v>
      </c>
      <c r="G92" s="19">
        <v>3</v>
      </c>
      <c r="H92" s="19">
        <v>4</v>
      </c>
      <c r="I92" s="19">
        <v>3</v>
      </c>
      <c r="J92" s="19">
        <v>4</v>
      </c>
      <c r="K92" s="19">
        <v>3</v>
      </c>
      <c r="L92" s="19">
        <v>2</v>
      </c>
      <c r="M92" s="19">
        <v>3</v>
      </c>
      <c r="N92" s="19">
        <v>4</v>
      </c>
      <c r="O92" s="19">
        <v>5</v>
      </c>
      <c r="P92" s="19">
        <v>5</v>
      </c>
      <c r="Q92" s="19">
        <v>2</v>
      </c>
      <c r="R92" s="19">
        <v>4</v>
      </c>
      <c r="S92" s="19">
        <v>4</v>
      </c>
    </row>
    <row r="93" spans="1:19">
      <c r="A93" s="31">
        <v>2023518</v>
      </c>
      <c r="B93" s="19">
        <v>5</v>
      </c>
      <c r="C93" s="19">
        <v>4</v>
      </c>
      <c r="D93" s="19">
        <v>5</v>
      </c>
      <c r="E93" s="19">
        <v>5</v>
      </c>
      <c r="F93" s="19">
        <v>5</v>
      </c>
      <c r="G93" s="19">
        <v>4</v>
      </c>
      <c r="H93" s="19">
        <v>2</v>
      </c>
      <c r="I93" s="19">
        <v>5</v>
      </c>
      <c r="J93" s="19">
        <v>4</v>
      </c>
      <c r="K93" s="19">
        <v>5</v>
      </c>
      <c r="L93" s="19">
        <v>4</v>
      </c>
      <c r="M93" s="19">
        <v>4</v>
      </c>
      <c r="N93" s="19">
        <v>5</v>
      </c>
      <c r="O93" s="19">
        <v>4</v>
      </c>
      <c r="P93" s="19">
        <v>3</v>
      </c>
      <c r="Q93" s="19">
        <v>4</v>
      </c>
      <c r="R93" s="19">
        <v>4</v>
      </c>
      <c r="S93" s="19">
        <v>5</v>
      </c>
    </row>
    <row r="94" spans="1:19">
      <c r="A94" s="31">
        <v>2056022</v>
      </c>
      <c r="B94" s="19">
        <v>5</v>
      </c>
      <c r="C94" s="19">
        <v>2</v>
      </c>
      <c r="D94" s="19">
        <v>4</v>
      </c>
      <c r="E94" s="19">
        <v>2</v>
      </c>
      <c r="F94" s="19">
        <v>5</v>
      </c>
      <c r="G94" s="19">
        <v>5</v>
      </c>
      <c r="H94" s="19">
        <v>3</v>
      </c>
      <c r="I94" s="19">
        <v>5</v>
      </c>
      <c r="J94" s="19">
        <v>4</v>
      </c>
      <c r="K94" s="19">
        <v>4</v>
      </c>
      <c r="L94" s="19">
        <v>2</v>
      </c>
      <c r="M94" s="19">
        <v>4</v>
      </c>
      <c r="N94" s="19">
        <v>5</v>
      </c>
      <c r="O94" s="19">
        <v>5</v>
      </c>
      <c r="P94" s="19">
        <v>5</v>
      </c>
      <c r="Q94" s="19">
        <v>2</v>
      </c>
      <c r="R94" s="19">
        <v>3</v>
      </c>
      <c r="S94" s="19">
        <v>3</v>
      </c>
    </row>
    <row r="95" spans="1:19">
      <c r="A95" s="31">
        <v>2087711</v>
      </c>
      <c r="B95" s="19">
        <v>5</v>
      </c>
      <c r="C95" s="19">
        <v>5</v>
      </c>
      <c r="D95" s="19">
        <v>3</v>
      </c>
      <c r="E95" s="19">
        <v>5</v>
      </c>
      <c r="F95" s="19">
        <v>5</v>
      </c>
      <c r="G95" s="19">
        <v>4</v>
      </c>
      <c r="H95" s="19">
        <v>4</v>
      </c>
      <c r="I95" s="19">
        <v>5</v>
      </c>
      <c r="J95" s="19">
        <v>4</v>
      </c>
      <c r="K95" s="19">
        <v>4</v>
      </c>
      <c r="L95" s="19">
        <v>1</v>
      </c>
      <c r="M95" s="19">
        <v>5</v>
      </c>
      <c r="N95" s="19">
        <v>4</v>
      </c>
      <c r="O95" s="19">
        <v>4</v>
      </c>
      <c r="P95" s="19">
        <v>5</v>
      </c>
      <c r="Q95" s="19">
        <v>5</v>
      </c>
      <c r="R95" s="19">
        <v>5</v>
      </c>
      <c r="S95" s="19">
        <v>3</v>
      </c>
    </row>
    <row r="96" spans="1:19">
      <c r="A96" s="31">
        <v>2115174</v>
      </c>
      <c r="B96" s="19">
        <v>4</v>
      </c>
      <c r="C96" s="19">
        <v>5</v>
      </c>
      <c r="D96" s="19">
        <v>5</v>
      </c>
      <c r="E96" s="19">
        <v>5</v>
      </c>
      <c r="F96" s="19">
        <v>4</v>
      </c>
      <c r="G96" s="19">
        <v>5</v>
      </c>
      <c r="H96" s="19">
        <v>5</v>
      </c>
      <c r="I96" s="19">
        <v>5</v>
      </c>
      <c r="J96" s="19">
        <v>5</v>
      </c>
      <c r="K96" s="19">
        <v>5</v>
      </c>
      <c r="L96" s="19">
        <v>5</v>
      </c>
      <c r="M96" s="19">
        <v>4</v>
      </c>
      <c r="N96" s="19">
        <v>5</v>
      </c>
      <c r="O96" s="19">
        <v>4</v>
      </c>
      <c r="P96" s="19">
        <v>4</v>
      </c>
      <c r="Q96" s="19">
        <v>4</v>
      </c>
      <c r="R96" s="19">
        <v>5</v>
      </c>
      <c r="S96" s="19">
        <v>5</v>
      </c>
    </row>
    <row r="97" spans="1:19">
      <c r="A97" s="31">
        <v>2118461</v>
      </c>
      <c r="B97" s="19">
        <v>4</v>
      </c>
      <c r="C97" s="19">
        <v>4</v>
      </c>
      <c r="D97" s="19">
        <v>5</v>
      </c>
      <c r="E97" s="19">
        <v>5</v>
      </c>
      <c r="F97" s="19">
        <v>4</v>
      </c>
      <c r="G97" s="19">
        <v>4</v>
      </c>
      <c r="H97" s="19">
        <v>5</v>
      </c>
      <c r="I97" s="19">
        <v>5</v>
      </c>
      <c r="J97" s="19">
        <v>4</v>
      </c>
      <c r="K97" s="19">
        <v>4</v>
      </c>
      <c r="L97" s="19">
        <v>4</v>
      </c>
      <c r="M97" s="19">
        <v>4</v>
      </c>
      <c r="N97" s="19">
        <v>5</v>
      </c>
      <c r="O97" s="19">
        <v>5</v>
      </c>
      <c r="P97" s="19">
        <v>4</v>
      </c>
      <c r="Q97" s="19">
        <v>4</v>
      </c>
      <c r="R97" s="19">
        <v>5</v>
      </c>
      <c r="S97" s="19">
        <v>4</v>
      </c>
    </row>
    <row r="98" spans="1:19">
      <c r="A98" s="31">
        <v>2136526</v>
      </c>
      <c r="B98" s="19">
        <v>4</v>
      </c>
      <c r="C98" s="19">
        <v>3</v>
      </c>
      <c r="D98" s="19">
        <v>5</v>
      </c>
      <c r="E98" s="19">
        <v>5</v>
      </c>
      <c r="F98" s="19">
        <v>5</v>
      </c>
      <c r="G98" s="19">
        <v>4</v>
      </c>
      <c r="H98" s="19">
        <v>5</v>
      </c>
      <c r="I98" s="19">
        <v>5</v>
      </c>
      <c r="J98" s="19">
        <v>4</v>
      </c>
      <c r="K98" s="19">
        <v>4</v>
      </c>
      <c r="L98" s="19">
        <v>4</v>
      </c>
      <c r="M98" s="19">
        <v>4</v>
      </c>
      <c r="N98" s="19">
        <v>4</v>
      </c>
      <c r="O98" s="19">
        <v>5</v>
      </c>
      <c r="P98" s="19">
        <v>4</v>
      </c>
      <c r="Q98" s="19">
        <v>4</v>
      </c>
      <c r="R98" s="19">
        <v>5</v>
      </c>
      <c r="S98" s="19">
        <v>3</v>
      </c>
    </row>
    <row r="99" spans="1:19">
      <c r="A99" s="31">
        <v>2204563</v>
      </c>
      <c r="B99" s="19">
        <v>4</v>
      </c>
      <c r="C99" s="19">
        <v>4</v>
      </c>
      <c r="D99" s="19">
        <v>5</v>
      </c>
      <c r="E99" s="19">
        <v>5</v>
      </c>
      <c r="F99" s="19">
        <v>5</v>
      </c>
      <c r="G99" s="19">
        <v>1</v>
      </c>
      <c r="H99" s="19">
        <v>4</v>
      </c>
      <c r="I99" s="19">
        <v>1</v>
      </c>
      <c r="J99" s="19">
        <v>3</v>
      </c>
      <c r="K99" s="19">
        <v>5</v>
      </c>
      <c r="L99" s="19">
        <v>5</v>
      </c>
      <c r="M99" s="19">
        <v>4</v>
      </c>
      <c r="N99" s="19">
        <v>5</v>
      </c>
      <c r="O99" s="19">
        <v>1</v>
      </c>
      <c r="P99" s="19">
        <v>2</v>
      </c>
      <c r="Q99" s="19">
        <v>1</v>
      </c>
      <c r="R99" s="19">
        <v>1</v>
      </c>
      <c r="S99" s="19">
        <v>2</v>
      </c>
    </row>
    <row r="100" spans="1:19">
      <c r="A100" s="31">
        <v>2238060</v>
      </c>
      <c r="B100" s="19">
        <v>5</v>
      </c>
      <c r="C100" s="19">
        <v>5</v>
      </c>
      <c r="D100" s="19">
        <v>5</v>
      </c>
      <c r="E100" s="19">
        <v>5</v>
      </c>
      <c r="F100" s="19">
        <v>5</v>
      </c>
      <c r="G100" s="19">
        <v>4</v>
      </c>
      <c r="H100" s="19">
        <v>5</v>
      </c>
      <c r="I100" s="19">
        <v>5</v>
      </c>
      <c r="J100" s="19">
        <v>5</v>
      </c>
      <c r="K100" s="19">
        <v>1</v>
      </c>
      <c r="L100" s="19">
        <v>5</v>
      </c>
      <c r="M100" s="19">
        <v>5</v>
      </c>
      <c r="N100" s="19">
        <v>5</v>
      </c>
      <c r="O100" s="19">
        <v>5</v>
      </c>
      <c r="P100" s="19">
        <v>5</v>
      </c>
      <c r="Q100" s="19">
        <v>5</v>
      </c>
      <c r="R100" s="19">
        <v>4</v>
      </c>
      <c r="S100" s="19">
        <v>5</v>
      </c>
    </row>
    <row r="101" spans="1:19">
      <c r="A101" s="31">
        <v>2248080</v>
      </c>
      <c r="B101" s="19">
        <v>3</v>
      </c>
      <c r="C101" s="19">
        <v>3</v>
      </c>
      <c r="D101" s="19">
        <v>4</v>
      </c>
      <c r="E101" s="19">
        <v>4</v>
      </c>
      <c r="F101" s="19">
        <v>3</v>
      </c>
      <c r="G101" s="19">
        <v>3</v>
      </c>
      <c r="H101" s="19">
        <v>3</v>
      </c>
      <c r="I101" s="19">
        <v>3</v>
      </c>
      <c r="J101" s="19">
        <v>4</v>
      </c>
      <c r="K101" s="19">
        <v>3</v>
      </c>
      <c r="L101" s="19">
        <v>2</v>
      </c>
      <c r="M101" s="19">
        <v>3</v>
      </c>
      <c r="N101" s="19">
        <v>5</v>
      </c>
      <c r="O101" s="19">
        <v>3</v>
      </c>
      <c r="P101" s="19">
        <v>3</v>
      </c>
      <c r="Q101" s="19">
        <v>3</v>
      </c>
      <c r="R101" s="19">
        <v>4</v>
      </c>
      <c r="S101" s="19">
        <v>3</v>
      </c>
    </row>
    <row r="102" spans="1:19">
      <c r="A102" s="31">
        <v>2283770</v>
      </c>
      <c r="B102" s="19">
        <v>5</v>
      </c>
      <c r="C102" s="19">
        <v>5</v>
      </c>
      <c r="D102" s="19">
        <v>5</v>
      </c>
      <c r="E102" s="19">
        <v>5</v>
      </c>
      <c r="F102" s="19">
        <v>5</v>
      </c>
      <c r="G102" s="19">
        <v>5</v>
      </c>
      <c r="H102" s="19">
        <v>3</v>
      </c>
      <c r="I102" s="19">
        <v>4</v>
      </c>
      <c r="J102" s="19">
        <v>5</v>
      </c>
      <c r="K102" s="19">
        <v>5</v>
      </c>
      <c r="L102" s="19">
        <v>5</v>
      </c>
      <c r="M102" s="19">
        <v>5</v>
      </c>
      <c r="N102" s="19">
        <v>5</v>
      </c>
      <c r="O102" s="19">
        <v>5</v>
      </c>
      <c r="P102" s="19">
        <v>5</v>
      </c>
      <c r="Q102" s="19">
        <v>4</v>
      </c>
      <c r="R102" s="19">
        <v>3</v>
      </c>
      <c r="S102" s="19">
        <v>3</v>
      </c>
    </row>
    <row r="103" spans="1:19">
      <c r="A103" s="31">
        <v>2297136</v>
      </c>
      <c r="B103" s="19">
        <v>3</v>
      </c>
      <c r="C103" s="19">
        <v>2</v>
      </c>
      <c r="D103" s="19">
        <v>5</v>
      </c>
      <c r="E103" s="19">
        <v>5</v>
      </c>
      <c r="F103" s="19">
        <v>4</v>
      </c>
      <c r="G103" s="19">
        <v>1</v>
      </c>
      <c r="H103" s="19">
        <v>1</v>
      </c>
      <c r="I103" s="19">
        <v>3</v>
      </c>
      <c r="J103" s="19">
        <v>5</v>
      </c>
      <c r="K103" s="19">
        <v>5</v>
      </c>
      <c r="L103" s="19">
        <v>1</v>
      </c>
      <c r="M103" s="19">
        <v>3</v>
      </c>
      <c r="N103" s="19">
        <v>5</v>
      </c>
      <c r="O103" s="19">
        <v>5</v>
      </c>
      <c r="P103" s="19">
        <v>3</v>
      </c>
      <c r="Q103" s="19">
        <v>3</v>
      </c>
      <c r="R103" s="19">
        <v>4</v>
      </c>
      <c r="S103" s="19">
        <v>1</v>
      </c>
    </row>
    <row r="104" spans="1:19">
      <c r="A104" s="31">
        <v>2320222</v>
      </c>
      <c r="B104" s="19">
        <v>4</v>
      </c>
      <c r="C104" s="19">
        <v>3</v>
      </c>
      <c r="D104" s="19">
        <v>5</v>
      </c>
      <c r="E104" s="19">
        <v>5</v>
      </c>
      <c r="F104" s="19">
        <v>5</v>
      </c>
      <c r="G104" s="19">
        <v>4</v>
      </c>
      <c r="H104" s="19">
        <v>5</v>
      </c>
      <c r="I104" s="19">
        <v>5</v>
      </c>
      <c r="J104" s="19">
        <v>5</v>
      </c>
      <c r="K104" s="19">
        <v>4</v>
      </c>
      <c r="L104" s="19">
        <v>2</v>
      </c>
      <c r="M104" s="19">
        <v>5</v>
      </c>
      <c r="N104" s="19">
        <v>5</v>
      </c>
      <c r="O104" s="19">
        <v>5</v>
      </c>
      <c r="P104" s="19">
        <v>3</v>
      </c>
      <c r="Q104" s="19">
        <v>4</v>
      </c>
      <c r="R104" s="19">
        <v>5</v>
      </c>
      <c r="S104" s="19">
        <v>4</v>
      </c>
    </row>
    <row r="105" spans="1:19">
      <c r="A105" s="31">
        <v>2349412</v>
      </c>
      <c r="B105" s="19">
        <v>5</v>
      </c>
      <c r="C105" s="19">
        <v>5</v>
      </c>
      <c r="D105" s="19">
        <v>4</v>
      </c>
      <c r="E105" s="19">
        <v>5</v>
      </c>
      <c r="F105" s="19">
        <v>5</v>
      </c>
      <c r="G105" s="19">
        <v>3</v>
      </c>
      <c r="H105" s="19">
        <v>3</v>
      </c>
      <c r="I105" s="19">
        <v>4</v>
      </c>
      <c r="J105" s="19">
        <v>4</v>
      </c>
      <c r="K105" s="19">
        <v>4</v>
      </c>
      <c r="L105" s="19">
        <v>4</v>
      </c>
      <c r="M105" s="19">
        <v>5</v>
      </c>
      <c r="N105" s="19">
        <v>5</v>
      </c>
      <c r="O105" s="19">
        <v>5</v>
      </c>
      <c r="P105" s="19">
        <v>4</v>
      </c>
      <c r="Q105" s="19">
        <v>2</v>
      </c>
      <c r="R105" s="19">
        <v>5</v>
      </c>
      <c r="S105" s="19">
        <v>4</v>
      </c>
    </row>
    <row r="106" spans="1:19">
      <c r="A106" s="31">
        <v>2355625</v>
      </c>
      <c r="B106" s="19">
        <v>3</v>
      </c>
      <c r="C106" s="19">
        <v>5</v>
      </c>
      <c r="D106" s="19">
        <v>4</v>
      </c>
      <c r="E106" s="19">
        <v>5</v>
      </c>
      <c r="F106" s="19">
        <v>5</v>
      </c>
      <c r="G106" s="19">
        <v>4</v>
      </c>
      <c r="H106" s="19">
        <v>4</v>
      </c>
      <c r="I106" s="19">
        <v>4</v>
      </c>
      <c r="J106" s="19">
        <v>4</v>
      </c>
      <c r="K106" s="19">
        <v>5</v>
      </c>
      <c r="L106" s="19">
        <v>5</v>
      </c>
      <c r="M106" s="19">
        <v>4</v>
      </c>
      <c r="N106" s="19">
        <v>4</v>
      </c>
      <c r="O106" s="19">
        <v>4</v>
      </c>
      <c r="P106" s="19">
        <v>3</v>
      </c>
      <c r="Q106" s="19">
        <v>2</v>
      </c>
      <c r="R106" s="19">
        <v>4</v>
      </c>
      <c r="S106" s="19">
        <v>4</v>
      </c>
    </row>
    <row r="107" spans="1:19">
      <c r="A107" s="31">
        <v>2387919</v>
      </c>
      <c r="B107" s="19">
        <v>4</v>
      </c>
      <c r="C107" s="19">
        <v>5</v>
      </c>
      <c r="D107" s="19">
        <v>5</v>
      </c>
      <c r="E107" s="19">
        <v>5</v>
      </c>
      <c r="F107" s="19">
        <v>4</v>
      </c>
      <c r="G107" s="19">
        <v>2</v>
      </c>
      <c r="H107" s="19">
        <v>3</v>
      </c>
      <c r="I107" s="19">
        <v>3</v>
      </c>
      <c r="J107" s="19">
        <v>5</v>
      </c>
      <c r="K107" s="19">
        <v>5</v>
      </c>
      <c r="L107" s="19">
        <v>4</v>
      </c>
      <c r="M107" s="19">
        <v>5</v>
      </c>
      <c r="N107" s="19">
        <v>4</v>
      </c>
      <c r="O107" s="19">
        <v>4</v>
      </c>
      <c r="P107" s="19">
        <v>3</v>
      </c>
      <c r="Q107" s="19">
        <v>4</v>
      </c>
      <c r="R107" s="19">
        <v>4</v>
      </c>
      <c r="S107" s="19">
        <v>5</v>
      </c>
    </row>
    <row r="108" spans="1:19">
      <c r="A108" s="31">
        <v>2433610</v>
      </c>
      <c r="B108" s="19">
        <v>4</v>
      </c>
      <c r="C108" s="19">
        <v>4</v>
      </c>
      <c r="D108" s="19">
        <v>5</v>
      </c>
      <c r="E108" s="19">
        <v>5</v>
      </c>
      <c r="F108" s="19">
        <v>5</v>
      </c>
      <c r="G108" s="19">
        <v>2</v>
      </c>
      <c r="H108" s="19">
        <v>3</v>
      </c>
      <c r="I108" s="19">
        <v>4</v>
      </c>
      <c r="J108" s="19">
        <v>5</v>
      </c>
      <c r="K108" s="19">
        <v>5</v>
      </c>
      <c r="L108" s="19">
        <v>2</v>
      </c>
      <c r="M108" s="19">
        <v>4</v>
      </c>
      <c r="N108" s="19">
        <v>2</v>
      </c>
      <c r="O108" s="19">
        <v>5</v>
      </c>
      <c r="P108" s="19">
        <v>4</v>
      </c>
      <c r="Q108" s="19">
        <v>3</v>
      </c>
      <c r="R108" s="19">
        <v>4</v>
      </c>
      <c r="S108" s="19">
        <v>2</v>
      </c>
    </row>
    <row r="109" spans="1:19">
      <c r="A109" s="31">
        <v>2439493</v>
      </c>
      <c r="B109" s="19">
        <v>3</v>
      </c>
      <c r="C109" s="19">
        <v>1</v>
      </c>
      <c r="D109" s="19">
        <v>1</v>
      </c>
      <c r="E109" s="19">
        <v>5</v>
      </c>
      <c r="F109" s="19">
        <v>1</v>
      </c>
      <c r="G109" s="19">
        <v>1</v>
      </c>
      <c r="H109" s="19">
        <v>5</v>
      </c>
      <c r="I109" s="19">
        <v>4</v>
      </c>
      <c r="J109" s="19">
        <v>4</v>
      </c>
      <c r="K109" s="19">
        <v>1</v>
      </c>
      <c r="L109" s="19">
        <v>1</v>
      </c>
      <c r="M109" s="19">
        <v>5</v>
      </c>
      <c r="N109" s="19">
        <v>5</v>
      </c>
      <c r="O109" s="19">
        <v>3</v>
      </c>
      <c r="P109" s="19">
        <v>1</v>
      </c>
      <c r="Q109" s="19">
        <v>5</v>
      </c>
      <c r="R109" s="19">
        <v>2</v>
      </c>
      <c r="S109" s="19">
        <v>1</v>
      </c>
    </row>
    <row r="110" spans="1:19">
      <c r="A110" s="31">
        <v>2485642</v>
      </c>
      <c r="B110" s="19">
        <v>5</v>
      </c>
      <c r="C110" s="19">
        <v>5</v>
      </c>
      <c r="D110" s="19">
        <v>5</v>
      </c>
      <c r="E110" s="19">
        <v>5</v>
      </c>
      <c r="F110" s="19">
        <v>5</v>
      </c>
      <c r="G110" s="19">
        <v>2</v>
      </c>
      <c r="H110" s="19">
        <v>5</v>
      </c>
      <c r="I110" s="19">
        <v>4</v>
      </c>
      <c r="J110" s="19">
        <v>4</v>
      </c>
      <c r="K110" s="19">
        <v>5</v>
      </c>
      <c r="L110" s="19">
        <v>5</v>
      </c>
      <c r="M110" s="19">
        <v>5</v>
      </c>
      <c r="N110" s="19">
        <v>5</v>
      </c>
      <c r="O110" s="19">
        <v>5</v>
      </c>
      <c r="P110" s="19">
        <v>4</v>
      </c>
      <c r="Q110" s="19">
        <v>3</v>
      </c>
      <c r="R110" s="19">
        <v>4</v>
      </c>
      <c r="S110" s="19">
        <v>4</v>
      </c>
    </row>
    <row r="111" spans="1:19">
      <c r="A111" s="31">
        <v>2513621</v>
      </c>
      <c r="B111" s="19">
        <v>4</v>
      </c>
      <c r="C111" s="19">
        <v>4</v>
      </c>
      <c r="D111" s="19">
        <v>5</v>
      </c>
      <c r="E111" s="19">
        <v>5</v>
      </c>
      <c r="F111" s="19">
        <v>5</v>
      </c>
      <c r="G111" s="19">
        <v>3</v>
      </c>
      <c r="H111" s="19">
        <v>4</v>
      </c>
      <c r="I111" s="19">
        <v>4</v>
      </c>
      <c r="J111" s="19">
        <v>4</v>
      </c>
      <c r="K111" s="19">
        <v>4</v>
      </c>
      <c r="L111" s="19">
        <v>4</v>
      </c>
      <c r="M111" s="19">
        <v>5</v>
      </c>
      <c r="N111" s="19">
        <v>5</v>
      </c>
      <c r="O111" s="19">
        <v>5</v>
      </c>
      <c r="P111" s="19">
        <v>3</v>
      </c>
      <c r="Q111" s="19">
        <v>4</v>
      </c>
      <c r="R111" s="19">
        <v>3</v>
      </c>
      <c r="S111" s="19">
        <v>2</v>
      </c>
    </row>
    <row r="112" spans="1:19">
      <c r="A112" s="31">
        <v>2535052</v>
      </c>
      <c r="B112" s="19">
        <v>4</v>
      </c>
      <c r="C112" s="19">
        <v>2</v>
      </c>
      <c r="D112" s="19">
        <v>4</v>
      </c>
      <c r="E112" s="19">
        <v>4</v>
      </c>
      <c r="F112" s="19">
        <v>4</v>
      </c>
      <c r="G112" s="19">
        <v>5</v>
      </c>
      <c r="H112" s="19">
        <v>5</v>
      </c>
      <c r="I112" s="19">
        <v>4</v>
      </c>
      <c r="J112" s="19">
        <v>4</v>
      </c>
      <c r="K112" s="19">
        <v>3</v>
      </c>
      <c r="L112" s="19">
        <v>2</v>
      </c>
      <c r="M112" s="19">
        <v>3</v>
      </c>
      <c r="N112" s="19">
        <v>4</v>
      </c>
      <c r="O112" s="19">
        <v>4</v>
      </c>
      <c r="P112" s="19">
        <v>3</v>
      </c>
      <c r="Q112" s="19">
        <v>3</v>
      </c>
      <c r="R112" s="19">
        <v>4</v>
      </c>
      <c r="S112" s="19">
        <v>4</v>
      </c>
    </row>
    <row r="113" spans="1:19">
      <c r="A113" s="31">
        <v>2537543</v>
      </c>
      <c r="B113" s="19">
        <v>5</v>
      </c>
      <c r="C113" s="19">
        <v>1</v>
      </c>
      <c r="D113" s="19">
        <v>5</v>
      </c>
      <c r="E113" s="19">
        <v>5</v>
      </c>
      <c r="F113" s="19">
        <v>5</v>
      </c>
      <c r="G113" s="19">
        <v>4</v>
      </c>
      <c r="H113" s="19">
        <v>5</v>
      </c>
      <c r="I113" s="19">
        <v>5</v>
      </c>
      <c r="J113" s="19">
        <v>5</v>
      </c>
      <c r="K113" s="19">
        <v>1</v>
      </c>
      <c r="L113" s="19">
        <v>1</v>
      </c>
      <c r="M113" s="19">
        <v>5</v>
      </c>
      <c r="N113" s="19">
        <v>5</v>
      </c>
      <c r="O113" s="19">
        <v>5</v>
      </c>
      <c r="P113" s="19">
        <v>5</v>
      </c>
      <c r="Q113" s="19">
        <v>1</v>
      </c>
      <c r="R113" s="19">
        <v>5</v>
      </c>
      <c r="S113" s="19">
        <v>5</v>
      </c>
    </row>
    <row r="114" spans="1:19">
      <c r="A114" s="31">
        <v>2604976</v>
      </c>
      <c r="B114" s="19">
        <v>5</v>
      </c>
      <c r="C114" s="19">
        <v>2</v>
      </c>
      <c r="D114" s="19">
        <v>5</v>
      </c>
      <c r="E114" s="19">
        <v>5</v>
      </c>
      <c r="F114" s="19">
        <v>4</v>
      </c>
      <c r="G114" s="19">
        <v>3</v>
      </c>
      <c r="H114" s="19">
        <v>5</v>
      </c>
      <c r="I114" s="19">
        <v>3</v>
      </c>
      <c r="J114" s="19">
        <v>2</v>
      </c>
      <c r="K114" s="19">
        <v>5</v>
      </c>
      <c r="L114" s="19">
        <v>3</v>
      </c>
      <c r="M114" s="19">
        <v>3</v>
      </c>
      <c r="N114" s="19">
        <v>4</v>
      </c>
      <c r="O114" s="19">
        <v>5</v>
      </c>
      <c r="P114" s="19">
        <v>2</v>
      </c>
      <c r="Q114" s="19">
        <v>4</v>
      </c>
      <c r="R114" s="19">
        <v>2</v>
      </c>
      <c r="S114" s="19">
        <v>5</v>
      </c>
    </row>
    <row r="115" spans="1:19">
      <c r="A115" s="31">
        <v>2606799</v>
      </c>
      <c r="B115" s="19">
        <v>4</v>
      </c>
      <c r="C115" s="19">
        <v>3</v>
      </c>
      <c r="D115" s="19">
        <v>5</v>
      </c>
      <c r="E115" s="19">
        <v>5</v>
      </c>
      <c r="F115" s="19">
        <v>5</v>
      </c>
      <c r="G115" s="19">
        <v>1</v>
      </c>
      <c r="H115" s="19">
        <v>3</v>
      </c>
      <c r="I115" s="19">
        <v>4</v>
      </c>
      <c r="J115" s="19">
        <v>5</v>
      </c>
      <c r="K115" s="19">
        <v>4</v>
      </c>
      <c r="L115" s="19">
        <v>3</v>
      </c>
      <c r="M115" s="19">
        <v>4</v>
      </c>
      <c r="N115" s="19">
        <v>5</v>
      </c>
      <c r="O115" s="19">
        <v>4</v>
      </c>
      <c r="P115" s="19">
        <v>4</v>
      </c>
      <c r="Q115" s="19">
        <v>4</v>
      </c>
      <c r="R115" s="19">
        <v>4</v>
      </c>
      <c r="S115" s="19">
        <v>4</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published="0"/>
  <dimension ref="A1:N271"/>
  <sheetViews>
    <sheetView workbookViewId="0"/>
  </sheetViews>
  <sheetFormatPr defaultRowHeight="15"/>
  <cols>
    <col min="2" max="2" width="13.42578125" bestFit="1" customWidth="1"/>
    <col min="3" max="3" width="14.7109375" bestFit="1" customWidth="1"/>
    <col min="4" max="4" width="21.85546875" bestFit="1" customWidth="1"/>
    <col min="5" max="5" width="20.5703125" bestFit="1" customWidth="1"/>
    <col min="6" max="6" width="35.7109375" bestFit="1" customWidth="1"/>
    <col min="7" max="7" width="27.28515625" bestFit="1" customWidth="1"/>
    <col min="8" max="8" width="44.85546875" bestFit="1" customWidth="1"/>
    <col min="9" max="9" width="30" bestFit="1" customWidth="1"/>
    <col min="10" max="10" width="22.5703125" bestFit="1" customWidth="1"/>
    <col min="11" max="11" width="34.140625" bestFit="1" customWidth="1"/>
    <col min="12" max="12" width="34.5703125" bestFit="1" customWidth="1"/>
    <col min="13" max="14" width="27.140625" bestFit="1" customWidth="1"/>
  </cols>
  <sheetData>
    <row r="1" spans="1:14">
      <c r="A1" s="35" t="s">
        <v>193</v>
      </c>
      <c r="B1" s="35" t="s">
        <v>194</v>
      </c>
      <c r="C1" s="29" t="s">
        <v>92</v>
      </c>
      <c r="D1" s="29" t="s">
        <v>93</v>
      </c>
      <c r="E1" s="29" t="s">
        <v>0</v>
      </c>
      <c r="F1" s="29" t="s">
        <v>1</v>
      </c>
      <c r="G1" s="29" t="s">
        <v>191</v>
      </c>
      <c r="H1" s="30" t="s">
        <v>192</v>
      </c>
      <c r="I1" s="29" t="s">
        <v>11</v>
      </c>
      <c r="J1" s="29" t="s">
        <v>12</v>
      </c>
      <c r="K1" s="29" t="s">
        <v>3</v>
      </c>
      <c r="L1" s="29" t="s">
        <v>8</v>
      </c>
      <c r="M1" s="29" t="s">
        <v>13</v>
      </c>
      <c r="N1" s="29" t="s">
        <v>14</v>
      </c>
    </row>
    <row r="2" spans="1:14">
      <c r="A2" s="31">
        <v>16272</v>
      </c>
      <c r="B2" s="34">
        <v>3</v>
      </c>
      <c r="C2" s="32">
        <v>1</v>
      </c>
      <c r="D2" s="32">
        <v>2002</v>
      </c>
      <c r="E2" s="32">
        <v>119</v>
      </c>
      <c r="F2" s="32">
        <v>2</v>
      </c>
      <c r="G2" s="32">
        <v>3</v>
      </c>
      <c r="H2" s="33">
        <v>60</v>
      </c>
      <c r="I2" s="25">
        <v>0.66</v>
      </c>
      <c r="J2" s="25">
        <v>0.67</v>
      </c>
      <c r="K2" s="33">
        <v>121.46899999999999</v>
      </c>
      <c r="L2" s="32">
        <v>7</v>
      </c>
      <c r="M2" s="25">
        <v>0.82</v>
      </c>
      <c r="N2" s="24">
        <v>0</v>
      </c>
    </row>
    <row r="3" spans="1:14">
      <c r="A3" s="31">
        <v>108936</v>
      </c>
      <c r="B3" s="34">
        <v>4</v>
      </c>
      <c r="C3" s="32">
        <v>1</v>
      </c>
      <c r="D3" s="32">
        <v>2002</v>
      </c>
      <c r="E3" s="32">
        <v>119</v>
      </c>
      <c r="F3" s="32">
        <v>2</v>
      </c>
      <c r="G3" s="32">
        <v>3</v>
      </c>
      <c r="H3" s="33">
        <v>60</v>
      </c>
      <c r="I3" s="25">
        <v>0.66</v>
      </c>
      <c r="J3" s="25">
        <v>0.67</v>
      </c>
      <c r="K3" s="33">
        <v>121.46899999999999</v>
      </c>
      <c r="L3" s="32">
        <v>7</v>
      </c>
      <c r="M3" s="25">
        <v>0.82</v>
      </c>
      <c r="N3" s="24">
        <v>0</v>
      </c>
    </row>
    <row r="4" spans="1:14">
      <c r="A4" s="31">
        <v>110938</v>
      </c>
      <c r="B4" s="34">
        <v>5</v>
      </c>
      <c r="C4" s="32">
        <v>1</v>
      </c>
      <c r="D4" s="32">
        <v>2002</v>
      </c>
      <c r="E4" s="32">
        <v>119</v>
      </c>
      <c r="F4" s="32">
        <v>2</v>
      </c>
      <c r="G4" s="32">
        <v>3</v>
      </c>
      <c r="H4" s="33">
        <v>60</v>
      </c>
      <c r="I4" s="25">
        <v>0.66</v>
      </c>
      <c r="J4" s="25">
        <v>0.67</v>
      </c>
      <c r="K4" s="33">
        <v>121.46899999999999</v>
      </c>
      <c r="L4" s="32">
        <v>7</v>
      </c>
      <c r="M4" s="25">
        <v>0.82</v>
      </c>
      <c r="N4" s="24">
        <v>0</v>
      </c>
    </row>
    <row r="5" spans="1:14">
      <c r="A5" s="31">
        <v>134182</v>
      </c>
      <c r="B5" s="34">
        <v>2</v>
      </c>
      <c r="C5" s="32">
        <v>1</v>
      </c>
      <c r="D5" s="32">
        <v>2002</v>
      </c>
      <c r="E5" s="32">
        <v>119</v>
      </c>
      <c r="F5" s="32">
        <v>2</v>
      </c>
      <c r="G5" s="32">
        <v>3</v>
      </c>
      <c r="H5" s="33">
        <v>60</v>
      </c>
      <c r="I5" s="25">
        <v>0.66</v>
      </c>
      <c r="J5" s="25">
        <v>0.67</v>
      </c>
      <c r="K5" s="33">
        <v>121.46899999999999</v>
      </c>
      <c r="L5" s="32">
        <v>7</v>
      </c>
      <c r="M5" s="25">
        <v>0.82</v>
      </c>
      <c r="N5" s="24">
        <v>0</v>
      </c>
    </row>
    <row r="6" spans="1:14">
      <c r="A6" s="31">
        <v>149575</v>
      </c>
      <c r="B6" s="34">
        <v>5</v>
      </c>
      <c r="C6" s="32">
        <v>1</v>
      </c>
      <c r="D6" s="32">
        <v>2002</v>
      </c>
      <c r="E6" s="32">
        <v>119</v>
      </c>
      <c r="F6" s="32">
        <v>2</v>
      </c>
      <c r="G6" s="32">
        <v>3</v>
      </c>
      <c r="H6" s="33">
        <v>60</v>
      </c>
      <c r="I6" s="25">
        <v>0.66</v>
      </c>
      <c r="J6" s="25">
        <v>0.67</v>
      </c>
      <c r="K6" s="33">
        <v>121.46899999999999</v>
      </c>
      <c r="L6" s="32">
        <v>7</v>
      </c>
      <c r="M6" s="25">
        <v>0.82</v>
      </c>
      <c r="N6" s="24">
        <v>0</v>
      </c>
    </row>
    <row r="7" spans="1:14">
      <c r="A7" s="31">
        <v>248904</v>
      </c>
      <c r="B7" s="34">
        <v>5</v>
      </c>
      <c r="C7" s="32">
        <v>1</v>
      </c>
      <c r="D7" s="32">
        <v>2002</v>
      </c>
      <c r="E7" s="32">
        <v>119</v>
      </c>
      <c r="F7" s="32">
        <v>2</v>
      </c>
      <c r="G7" s="32">
        <v>3</v>
      </c>
      <c r="H7" s="33">
        <v>60</v>
      </c>
      <c r="I7" s="25">
        <v>0.66</v>
      </c>
      <c r="J7" s="25">
        <v>0.67</v>
      </c>
      <c r="K7" s="33">
        <v>121.46899999999999</v>
      </c>
      <c r="L7" s="32">
        <v>7</v>
      </c>
      <c r="M7" s="25">
        <v>0.82</v>
      </c>
      <c r="N7" s="24">
        <v>0</v>
      </c>
    </row>
    <row r="8" spans="1:14">
      <c r="A8" s="31">
        <v>265257</v>
      </c>
      <c r="B8" s="34">
        <v>5</v>
      </c>
      <c r="C8" s="32">
        <v>1</v>
      </c>
      <c r="D8" s="32">
        <v>2002</v>
      </c>
      <c r="E8" s="32">
        <v>119</v>
      </c>
      <c r="F8" s="32">
        <v>2</v>
      </c>
      <c r="G8" s="32">
        <v>3</v>
      </c>
      <c r="H8" s="33">
        <v>60</v>
      </c>
      <c r="I8" s="25">
        <v>0.66</v>
      </c>
      <c r="J8" s="25">
        <v>0.67</v>
      </c>
      <c r="K8" s="33">
        <v>121.46899999999999</v>
      </c>
      <c r="L8" s="32">
        <v>7</v>
      </c>
      <c r="M8" s="25">
        <v>0.82</v>
      </c>
      <c r="N8" s="24">
        <v>0</v>
      </c>
    </row>
    <row r="9" spans="1:14">
      <c r="A9" s="31">
        <v>279966</v>
      </c>
      <c r="B9" s="34">
        <v>3</v>
      </c>
      <c r="C9" s="32">
        <v>1</v>
      </c>
      <c r="D9" s="32">
        <v>2002</v>
      </c>
      <c r="E9" s="32">
        <v>119</v>
      </c>
      <c r="F9" s="32">
        <v>2</v>
      </c>
      <c r="G9" s="32">
        <v>3</v>
      </c>
      <c r="H9" s="33">
        <v>60</v>
      </c>
      <c r="I9" s="25">
        <v>0.66</v>
      </c>
      <c r="J9" s="25">
        <v>0.67</v>
      </c>
      <c r="K9" s="33">
        <v>121.46899999999999</v>
      </c>
      <c r="L9" s="32">
        <v>7</v>
      </c>
      <c r="M9" s="25">
        <v>0.82</v>
      </c>
      <c r="N9" s="24">
        <v>0</v>
      </c>
    </row>
    <row r="10" spans="1:14">
      <c r="A10" s="31">
        <v>305344</v>
      </c>
      <c r="B10" s="34">
        <v>5</v>
      </c>
      <c r="C10" s="32">
        <v>1</v>
      </c>
      <c r="D10" s="32">
        <v>2002</v>
      </c>
      <c r="E10" s="32">
        <v>119</v>
      </c>
      <c r="F10" s="32">
        <v>2</v>
      </c>
      <c r="G10" s="32">
        <v>3</v>
      </c>
      <c r="H10" s="33">
        <v>60</v>
      </c>
      <c r="I10" s="25">
        <v>0.66</v>
      </c>
      <c r="J10" s="25">
        <v>0.67</v>
      </c>
      <c r="K10" s="33">
        <v>121.46899999999999</v>
      </c>
      <c r="L10" s="32">
        <v>7</v>
      </c>
      <c r="M10" s="25">
        <v>0.82</v>
      </c>
      <c r="N10" s="24">
        <v>0</v>
      </c>
    </row>
    <row r="11" spans="1:14">
      <c r="A11" s="31">
        <v>370735</v>
      </c>
      <c r="B11" s="34">
        <v>3</v>
      </c>
      <c r="C11" s="32">
        <v>1</v>
      </c>
      <c r="D11" s="32">
        <v>2002</v>
      </c>
      <c r="E11" s="32">
        <v>119</v>
      </c>
      <c r="F11" s="32">
        <v>2</v>
      </c>
      <c r="G11" s="32">
        <v>3</v>
      </c>
      <c r="H11" s="33">
        <v>60</v>
      </c>
      <c r="I11" s="25">
        <v>0.66</v>
      </c>
      <c r="J11" s="25">
        <v>0.67</v>
      </c>
      <c r="K11" s="33">
        <v>121.46899999999999</v>
      </c>
      <c r="L11" s="32">
        <v>7</v>
      </c>
      <c r="M11" s="25">
        <v>0.82</v>
      </c>
      <c r="N11" s="24">
        <v>0</v>
      </c>
    </row>
    <row r="12" spans="1:14">
      <c r="A12" s="31">
        <v>379411</v>
      </c>
      <c r="B12" s="34">
        <v>4</v>
      </c>
      <c r="C12" s="32">
        <v>1</v>
      </c>
      <c r="D12" s="32">
        <v>2002</v>
      </c>
      <c r="E12" s="32">
        <v>119</v>
      </c>
      <c r="F12" s="32">
        <v>2</v>
      </c>
      <c r="G12" s="32">
        <v>3</v>
      </c>
      <c r="H12" s="33">
        <v>60</v>
      </c>
      <c r="I12" s="25">
        <v>0.66</v>
      </c>
      <c r="J12" s="25">
        <v>0.67</v>
      </c>
      <c r="K12" s="33">
        <v>121.46899999999999</v>
      </c>
      <c r="L12" s="32">
        <v>7</v>
      </c>
      <c r="M12" s="25">
        <v>0.82</v>
      </c>
      <c r="N12" s="24">
        <v>0</v>
      </c>
    </row>
    <row r="13" spans="1:14">
      <c r="A13" s="31">
        <v>380505</v>
      </c>
      <c r="B13" s="34">
        <v>5</v>
      </c>
      <c r="C13" s="32">
        <v>1</v>
      </c>
      <c r="D13" s="32">
        <v>2002</v>
      </c>
      <c r="E13" s="32">
        <v>119</v>
      </c>
      <c r="F13" s="32">
        <v>2</v>
      </c>
      <c r="G13" s="32">
        <v>3</v>
      </c>
      <c r="H13" s="33">
        <v>60</v>
      </c>
      <c r="I13" s="25">
        <v>0.66</v>
      </c>
      <c r="J13" s="25">
        <v>0.67</v>
      </c>
      <c r="K13" s="33">
        <v>121.46899999999999</v>
      </c>
      <c r="L13" s="32">
        <v>7</v>
      </c>
      <c r="M13" s="25">
        <v>0.82</v>
      </c>
      <c r="N13" s="24">
        <v>0</v>
      </c>
    </row>
    <row r="14" spans="1:14">
      <c r="A14" s="31">
        <v>387418</v>
      </c>
      <c r="B14" s="34">
        <v>5</v>
      </c>
      <c r="C14" s="32">
        <v>1</v>
      </c>
      <c r="D14" s="32">
        <v>2002</v>
      </c>
      <c r="E14" s="32">
        <v>119</v>
      </c>
      <c r="F14" s="32">
        <v>2</v>
      </c>
      <c r="G14" s="32">
        <v>3</v>
      </c>
      <c r="H14" s="33">
        <v>60</v>
      </c>
      <c r="I14" s="25">
        <v>0.66</v>
      </c>
      <c r="J14" s="25">
        <v>0.67</v>
      </c>
      <c r="K14" s="33">
        <v>121.46899999999999</v>
      </c>
      <c r="L14" s="32">
        <v>7</v>
      </c>
      <c r="M14" s="25">
        <v>0.82</v>
      </c>
      <c r="N14" s="24">
        <v>0</v>
      </c>
    </row>
    <row r="15" spans="1:14">
      <c r="A15" s="31">
        <v>461110</v>
      </c>
      <c r="B15" s="34">
        <v>4</v>
      </c>
      <c r="C15" s="32">
        <v>1</v>
      </c>
      <c r="D15" s="32">
        <v>2002</v>
      </c>
      <c r="E15" s="32">
        <v>119</v>
      </c>
      <c r="F15" s="32">
        <v>2</v>
      </c>
      <c r="G15" s="32">
        <v>3</v>
      </c>
      <c r="H15" s="33">
        <v>60</v>
      </c>
      <c r="I15" s="25">
        <v>0.66</v>
      </c>
      <c r="J15" s="25">
        <v>0.67</v>
      </c>
      <c r="K15" s="33">
        <v>121.46899999999999</v>
      </c>
      <c r="L15" s="32">
        <v>7</v>
      </c>
      <c r="M15" s="25">
        <v>0.82</v>
      </c>
      <c r="N15" s="24">
        <v>0</v>
      </c>
    </row>
    <row r="16" spans="1:14">
      <c r="A16" s="31">
        <v>478932</v>
      </c>
      <c r="B16" s="34">
        <v>4</v>
      </c>
      <c r="C16" s="32">
        <v>1</v>
      </c>
      <c r="D16" s="32">
        <v>2002</v>
      </c>
      <c r="E16" s="32">
        <v>119</v>
      </c>
      <c r="F16" s="32">
        <v>2</v>
      </c>
      <c r="G16" s="32">
        <v>3</v>
      </c>
      <c r="H16" s="33">
        <v>60</v>
      </c>
      <c r="I16" s="25">
        <v>0.66</v>
      </c>
      <c r="J16" s="25">
        <v>0.67</v>
      </c>
      <c r="K16" s="33">
        <v>121.46899999999999</v>
      </c>
      <c r="L16" s="32">
        <v>7</v>
      </c>
      <c r="M16" s="25">
        <v>0.82</v>
      </c>
      <c r="N16" s="24">
        <v>0</v>
      </c>
    </row>
    <row r="17" spans="1:14">
      <c r="A17" s="31">
        <v>521315</v>
      </c>
      <c r="B17" s="34">
        <v>4</v>
      </c>
      <c r="C17" s="32">
        <v>1</v>
      </c>
      <c r="D17" s="32">
        <v>2002</v>
      </c>
      <c r="E17" s="32">
        <v>119</v>
      </c>
      <c r="F17" s="32">
        <v>2</v>
      </c>
      <c r="G17" s="32">
        <v>3</v>
      </c>
      <c r="H17" s="33">
        <v>60</v>
      </c>
      <c r="I17" s="25">
        <v>0.66</v>
      </c>
      <c r="J17" s="25">
        <v>0.67</v>
      </c>
      <c r="K17" s="33">
        <v>121.46899999999999</v>
      </c>
      <c r="L17" s="32">
        <v>7</v>
      </c>
      <c r="M17" s="25">
        <v>0.82</v>
      </c>
      <c r="N17" s="24">
        <v>0</v>
      </c>
    </row>
    <row r="18" spans="1:14">
      <c r="A18" s="31">
        <v>542907</v>
      </c>
      <c r="B18" s="34">
        <v>4</v>
      </c>
      <c r="C18" s="32">
        <v>1</v>
      </c>
      <c r="D18" s="32">
        <v>2002</v>
      </c>
      <c r="E18" s="32">
        <v>119</v>
      </c>
      <c r="F18" s="32">
        <v>2</v>
      </c>
      <c r="G18" s="32">
        <v>3</v>
      </c>
      <c r="H18" s="33">
        <v>60</v>
      </c>
      <c r="I18" s="25">
        <v>0.66</v>
      </c>
      <c r="J18" s="25">
        <v>0.67</v>
      </c>
      <c r="K18" s="33">
        <v>121.46899999999999</v>
      </c>
      <c r="L18" s="32">
        <v>7</v>
      </c>
      <c r="M18" s="25">
        <v>0.82</v>
      </c>
      <c r="N18" s="24">
        <v>0</v>
      </c>
    </row>
    <row r="19" spans="1:14">
      <c r="A19" s="31">
        <v>612111</v>
      </c>
      <c r="B19" s="34">
        <v>3</v>
      </c>
      <c r="C19" s="32">
        <v>1</v>
      </c>
      <c r="D19" s="32">
        <v>2002</v>
      </c>
      <c r="E19" s="32">
        <v>119</v>
      </c>
      <c r="F19" s="32">
        <v>2</v>
      </c>
      <c r="G19" s="32">
        <v>3</v>
      </c>
      <c r="H19" s="33">
        <v>60</v>
      </c>
      <c r="I19" s="25">
        <v>0.66</v>
      </c>
      <c r="J19" s="25">
        <v>0.67</v>
      </c>
      <c r="K19" s="33">
        <v>121.46899999999999</v>
      </c>
      <c r="L19" s="32">
        <v>7</v>
      </c>
      <c r="M19" s="25">
        <v>0.82</v>
      </c>
      <c r="N19" s="24">
        <v>0</v>
      </c>
    </row>
    <row r="20" spans="1:14">
      <c r="A20" s="31">
        <v>697038</v>
      </c>
      <c r="B20" s="34">
        <v>5</v>
      </c>
      <c r="C20" s="32">
        <v>1</v>
      </c>
      <c r="D20" s="32">
        <v>2002</v>
      </c>
      <c r="E20" s="32">
        <v>119</v>
      </c>
      <c r="F20" s="32">
        <v>2</v>
      </c>
      <c r="G20" s="32">
        <v>3</v>
      </c>
      <c r="H20" s="33">
        <v>60</v>
      </c>
      <c r="I20" s="25">
        <v>0.66</v>
      </c>
      <c r="J20" s="25">
        <v>0.67</v>
      </c>
      <c r="K20" s="33">
        <v>121.46899999999999</v>
      </c>
      <c r="L20" s="32">
        <v>7</v>
      </c>
      <c r="M20" s="25">
        <v>0.82</v>
      </c>
      <c r="N20" s="24">
        <v>0</v>
      </c>
    </row>
    <row r="21" spans="1:14">
      <c r="A21" s="31">
        <v>714635</v>
      </c>
      <c r="B21" s="34">
        <v>3</v>
      </c>
      <c r="C21" s="32">
        <v>1</v>
      </c>
      <c r="D21" s="32">
        <v>2002</v>
      </c>
      <c r="E21" s="32">
        <v>119</v>
      </c>
      <c r="F21" s="32">
        <v>2</v>
      </c>
      <c r="G21" s="32">
        <v>3</v>
      </c>
      <c r="H21" s="33">
        <v>60</v>
      </c>
      <c r="I21" s="25">
        <v>0.66</v>
      </c>
      <c r="J21" s="25">
        <v>0.67</v>
      </c>
      <c r="K21" s="33">
        <v>121.46899999999999</v>
      </c>
      <c r="L21" s="32">
        <v>7</v>
      </c>
      <c r="M21" s="25">
        <v>0.82</v>
      </c>
      <c r="N21" s="24">
        <v>0</v>
      </c>
    </row>
    <row r="22" spans="1:14">
      <c r="A22" s="31">
        <v>716173</v>
      </c>
      <c r="B22" s="34">
        <v>5</v>
      </c>
      <c r="C22" s="32">
        <v>1</v>
      </c>
      <c r="D22" s="32">
        <v>2002</v>
      </c>
      <c r="E22" s="32">
        <v>119</v>
      </c>
      <c r="F22" s="32">
        <v>2</v>
      </c>
      <c r="G22" s="32">
        <v>3</v>
      </c>
      <c r="H22" s="33">
        <v>60</v>
      </c>
      <c r="I22" s="25">
        <v>0.66</v>
      </c>
      <c r="J22" s="25">
        <v>0.67</v>
      </c>
      <c r="K22" s="33">
        <v>121.46899999999999</v>
      </c>
      <c r="L22" s="32">
        <v>7</v>
      </c>
      <c r="M22" s="25">
        <v>0.82</v>
      </c>
      <c r="N22" s="24">
        <v>0</v>
      </c>
    </row>
    <row r="23" spans="1:14">
      <c r="A23" s="31">
        <v>762998</v>
      </c>
      <c r="B23" s="34">
        <v>4</v>
      </c>
      <c r="C23" s="32">
        <v>1</v>
      </c>
      <c r="D23" s="32">
        <v>2002</v>
      </c>
      <c r="E23" s="32">
        <v>119</v>
      </c>
      <c r="F23" s="32">
        <v>2</v>
      </c>
      <c r="G23" s="32">
        <v>3</v>
      </c>
      <c r="H23" s="33">
        <v>60</v>
      </c>
      <c r="I23" s="25">
        <v>0.66</v>
      </c>
      <c r="J23" s="25">
        <v>0.67</v>
      </c>
      <c r="K23" s="33">
        <v>121.46899999999999</v>
      </c>
      <c r="L23" s="32">
        <v>7</v>
      </c>
      <c r="M23" s="25">
        <v>0.82</v>
      </c>
      <c r="N23" s="24">
        <v>0</v>
      </c>
    </row>
    <row r="24" spans="1:14">
      <c r="A24" s="31">
        <v>774602</v>
      </c>
      <c r="B24" s="34">
        <v>5</v>
      </c>
      <c r="C24" s="32">
        <v>1</v>
      </c>
      <c r="D24" s="32">
        <v>2002</v>
      </c>
      <c r="E24" s="32">
        <v>119</v>
      </c>
      <c r="F24" s="32">
        <v>2</v>
      </c>
      <c r="G24" s="32">
        <v>3</v>
      </c>
      <c r="H24" s="33">
        <v>60</v>
      </c>
      <c r="I24" s="25">
        <v>0.66</v>
      </c>
      <c r="J24" s="25">
        <v>0.67</v>
      </c>
      <c r="K24" s="33">
        <v>121.46899999999999</v>
      </c>
      <c r="L24" s="32">
        <v>7</v>
      </c>
      <c r="M24" s="25">
        <v>0.82</v>
      </c>
      <c r="N24" s="24">
        <v>0</v>
      </c>
    </row>
    <row r="25" spans="1:14">
      <c r="A25" s="31">
        <v>782075</v>
      </c>
      <c r="B25" s="34">
        <v>5</v>
      </c>
      <c r="C25" s="32">
        <v>1</v>
      </c>
      <c r="D25" s="32">
        <v>2002</v>
      </c>
      <c r="E25" s="32">
        <v>119</v>
      </c>
      <c r="F25" s="32">
        <v>2</v>
      </c>
      <c r="G25" s="32">
        <v>3</v>
      </c>
      <c r="H25" s="33">
        <v>60</v>
      </c>
      <c r="I25" s="25">
        <v>0.66</v>
      </c>
      <c r="J25" s="25">
        <v>0.67</v>
      </c>
      <c r="K25" s="33">
        <v>121.46899999999999</v>
      </c>
      <c r="L25" s="32">
        <v>7</v>
      </c>
      <c r="M25" s="25">
        <v>0.82</v>
      </c>
      <c r="N25" s="24">
        <v>0</v>
      </c>
    </row>
    <row r="26" spans="1:14">
      <c r="A26" s="31">
        <v>825819</v>
      </c>
      <c r="B26" s="34">
        <v>4</v>
      </c>
      <c r="C26" s="32">
        <v>1</v>
      </c>
      <c r="D26" s="32">
        <v>2002</v>
      </c>
      <c r="E26" s="32">
        <v>119</v>
      </c>
      <c r="F26" s="32">
        <v>2</v>
      </c>
      <c r="G26" s="32">
        <v>3</v>
      </c>
      <c r="H26" s="33">
        <v>60</v>
      </c>
      <c r="I26" s="25">
        <v>0.66</v>
      </c>
      <c r="J26" s="25">
        <v>0.67</v>
      </c>
      <c r="K26" s="33">
        <v>121.46899999999999</v>
      </c>
      <c r="L26" s="32">
        <v>7</v>
      </c>
      <c r="M26" s="25">
        <v>0.82</v>
      </c>
      <c r="N26" s="24">
        <v>0</v>
      </c>
    </row>
    <row r="27" spans="1:14">
      <c r="A27" s="31">
        <v>844049</v>
      </c>
      <c r="B27" s="34">
        <v>5</v>
      </c>
      <c r="C27" s="32">
        <v>1</v>
      </c>
      <c r="D27" s="32">
        <v>2002</v>
      </c>
      <c r="E27" s="32">
        <v>119</v>
      </c>
      <c r="F27" s="32">
        <v>2</v>
      </c>
      <c r="G27" s="32">
        <v>3</v>
      </c>
      <c r="H27" s="33">
        <v>60</v>
      </c>
      <c r="I27" s="25">
        <v>0.66</v>
      </c>
      <c r="J27" s="25">
        <v>0.67</v>
      </c>
      <c r="K27" s="33">
        <v>121.46899999999999</v>
      </c>
      <c r="L27" s="32">
        <v>7</v>
      </c>
      <c r="M27" s="25">
        <v>0.82</v>
      </c>
      <c r="N27" s="24">
        <v>0</v>
      </c>
    </row>
    <row r="28" spans="1:14">
      <c r="A28" s="31">
        <v>862596</v>
      </c>
      <c r="B28" s="34">
        <v>5</v>
      </c>
      <c r="C28" s="32">
        <v>1</v>
      </c>
      <c r="D28" s="32">
        <v>2002</v>
      </c>
      <c r="E28" s="32">
        <v>119</v>
      </c>
      <c r="F28" s="32">
        <v>2</v>
      </c>
      <c r="G28" s="32">
        <v>3</v>
      </c>
      <c r="H28" s="33">
        <v>60</v>
      </c>
      <c r="I28" s="25">
        <v>0.66</v>
      </c>
      <c r="J28" s="25">
        <v>0.67</v>
      </c>
      <c r="K28" s="33">
        <v>121.46899999999999</v>
      </c>
      <c r="L28" s="32">
        <v>7</v>
      </c>
      <c r="M28" s="25">
        <v>0.82</v>
      </c>
      <c r="N28" s="24">
        <v>0</v>
      </c>
    </row>
    <row r="29" spans="1:14">
      <c r="A29" s="31">
        <v>879760</v>
      </c>
      <c r="B29" s="34">
        <v>4</v>
      </c>
      <c r="C29" s="32">
        <v>1</v>
      </c>
      <c r="D29" s="32">
        <v>2002</v>
      </c>
      <c r="E29" s="32">
        <v>119</v>
      </c>
      <c r="F29" s="32">
        <v>2</v>
      </c>
      <c r="G29" s="32">
        <v>3</v>
      </c>
      <c r="H29" s="33">
        <v>60</v>
      </c>
      <c r="I29" s="25">
        <v>0.66</v>
      </c>
      <c r="J29" s="25">
        <v>0.67</v>
      </c>
      <c r="K29" s="33">
        <v>121.46899999999999</v>
      </c>
      <c r="L29" s="32">
        <v>7</v>
      </c>
      <c r="M29" s="25">
        <v>0.82</v>
      </c>
      <c r="N29" s="24">
        <v>0</v>
      </c>
    </row>
    <row r="30" spans="1:14">
      <c r="A30" s="31">
        <v>895443</v>
      </c>
      <c r="B30" s="34">
        <v>4</v>
      </c>
      <c r="C30" s="32">
        <v>1</v>
      </c>
      <c r="D30" s="32">
        <v>2002</v>
      </c>
      <c r="E30" s="32">
        <v>119</v>
      </c>
      <c r="F30" s="32">
        <v>2</v>
      </c>
      <c r="G30" s="32">
        <v>3</v>
      </c>
      <c r="H30" s="33">
        <v>60</v>
      </c>
      <c r="I30" s="25">
        <v>0.66</v>
      </c>
      <c r="J30" s="25">
        <v>0.67</v>
      </c>
      <c r="K30" s="33">
        <v>121.46899999999999</v>
      </c>
      <c r="L30" s="32">
        <v>7</v>
      </c>
      <c r="M30" s="25">
        <v>0.82</v>
      </c>
      <c r="N30" s="24">
        <v>0</v>
      </c>
    </row>
    <row r="31" spans="1:14">
      <c r="A31" s="31">
        <v>904391</v>
      </c>
      <c r="B31" s="34">
        <v>5</v>
      </c>
      <c r="C31" s="32">
        <v>1</v>
      </c>
      <c r="D31" s="32">
        <v>2002</v>
      </c>
      <c r="E31" s="32">
        <v>119</v>
      </c>
      <c r="F31" s="32">
        <v>2</v>
      </c>
      <c r="G31" s="32">
        <v>3</v>
      </c>
      <c r="H31" s="33">
        <v>60</v>
      </c>
      <c r="I31" s="25">
        <v>0.66</v>
      </c>
      <c r="J31" s="25">
        <v>0.67</v>
      </c>
      <c r="K31" s="33">
        <v>121.46899999999999</v>
      </c>
      <c r="L31" s="32">
        <v>7</v>
      </c>
      <c r="M31" s="25">
        <v>0.82</v>
      </c>
      <c r="N31" s="24">
        <v>0</v>
      </c>
    </row>
    <row r="32" spans="1:14">
      <c r="A32" s="31">
        <v>16272</v>
      </c>
      <c r="B32" s="34">
        <v>2</v>
      </c>
      <c r="C32" s="32">
        <v>2</v>
      </c>
      <c r="D32" s="32">
        <v>2003</v>
      </c>
      <c r="E32" s="32">
        <v>91</v>
      </c>
      <c r="F32" s="32">
        <v>1</v>
      </c>
      <c r="G32" s="32">
        <v>4</v>
      </c>
      <c r="H32" s="33">
        <v>24</v>
      </c>
      <c r="I32" s="25">
        <v>0.38</v>
      </c>
      <c r="J32" s="25">
        <v>0.14000000000000001</v>
      </c>
      <c r="K32" s="33">
        <v>74.608999999999995</v>
      </c>
      <c r="L32" s="32">
        <v>4</v>
      </c>
      <c r="M32" s="25">
        <v>0.59</v>
      </c>
      <c r="N32" s="32">
        <v>0</v>
      </c>
    </row>
    <row r="33" spans="1:14">
      <c r="A33" s="31">
        <v>108936</v>
      </c>
      <c r="B33" s="34">
        <v>5</v>
      </c>
      <c r="C33" s="32">
        <v>2</v>
      </c>
      <c r="D33" s="32">
        <v>2003</v>
      </c>
      <c r="E33" s="32">
        <v>91</v>
      </c>
      <c r="F33" s="32">
        <v>1</v>
      </c>
      <c r="G33" s="32">
        <v>4</v>
      </c>
      <c r="H33" s="33">
        <v>24</v>
      </c>
      <c r="I33" s="25">
        <v>0.38</v>
      </c>
      <c r="J33" s="25">
        <v>0.14000000000000001</v>
      </c>
      <c r="K33" s="33">
        <v>74.608999999999995</v>
      </c>
      <c r="L33" s="32">
        <v>4</v>
      </c>
      <c r="M33" s="25">
        <v>0.59</v>
      </c>
      <c r="N33" s="32">
        <v>0</v>
      </c>
    </row>
    <row r="34" spans="1:14">
      <c r="A34" s="31">
        <v>110938</v>
      </c>
      <c r="B34" s="34">
        <v>3</v>
      </c>
      <c r="C34" s="32">
        <v>2</v>
      </c>
      <c r="D34" s="32">
        <v>2003</v>
      </c>
      <c r="E34" s="32">
        <v>91</v>
      </c>
      <c r="F34" s="32">
        <v>1</v>
      </c>
      <c r="G34" s="32">
        <v>4</v>
      </c>
      <c r="H34" s="33">
        <v>24</v>
      </c>
      <c r="I34" s="25">
        <v>0.38</v>
      </c>
      <c r="J34" s="25">
        <v>0.14000000000000001</v>
      </c>
      <c r="K34" s="33">
        <v>74.608999999999995</v>
      </c>
      <c r="L34" s="32">
        <v>4</v>
      </c>
      <c r="M34" s="25">
        <v>0.59</v>
      </c>
      <c r="N34" s="32">
        <v>0</v>
      </c>
    </row>
    <row r="35" spans="1:14">
      <c r="A35" s="31">
        <v>134182</v>
      </c>
      <c r="B35" s="34">
        <v>2</v>
      </c>
      <c r="C35" s="32">
        <v>2</v>
      </c>
      <c r="D35" s="32">
        <v>2003</v>
      </c>
      <c r="E35" s="32">
        <v>91</v>
      </c>
      <c r="F35" s="32">
        <v>1</v>
      </c>
      <c r="G35" s="32">
        <v>4</v>
      </c>
      <c r="H35" s="33">
        <v>24</v>
      </c>
      <c r="I35" s="25">
        <v>0.38</v>
      </c>
      <c r="J35" s="25">
        <v>0.14000000000000001</v>
      </c>
      <c r="K35" s="33">
        <v>74.608999999999995</v>
      </c>
      <c r="L35" s="32">
        <v>4</v>
      </c>
      <c r="M35" s="25">
        <v>0.59</v>
      </c>
      <c r="N35" s="32">
        <v>0</v>
      </c>
    </row>
    <row r="36" spans="1:14">
      <c r="A36" s="31">
        <v>149575</v>
      </c>
      <c r="B36" s="34">
        <v>4</v>
      </c>
      <c r="C36" s="32">
        <v>2</v>
      </c>
      <c r="D36" s="32">
        <v>2003</v>
      </c>
      <c r="E36" s="32">
        <v>91</v>
      </c>
      <c r="F36" s="32">
        <v>1</v>
      </c>
      <c r="G36" s="32">
        <v>4</v>
      </c>
      <c r="H36" s="33">
        <v>24</v>
      </c>
      <c r="I36" s="25">
        <v>0.38</v>
      </c>
      <c r="J36" s="25">
        <v>0.14000000000000001</v>
      </c>
      <c r="K36" s="33">
        <v>74.608999999999995</v>
      </c>
      <c r="L36" s="32">
        <v>4</v>
      </c>
      <c r="M36" s="25">
        <v>0.59</v>
      </c>
      <c r="N36" s="32">
        <v>0</v>
      </c>
    </row>
    <row r="37" spans="1:14">
      <c r="A37" s="31">
        <v>248904</v>
      </c>
      <c r="B37" s="34">
        <v>3</v>
      </c>
      <c r="C37" s="32">
        <v>2</v>
      </c>
      <c r="D37" s="32">
        <v>2003</v>
      </c>
      <c r="E37" s="32">
        <v>91</v>
      </c>
      <c r="F37" s="32">
        <v>1</v>
      </c>
      <c r="G37" s="32">
        <v>4</v>
      </c>
      <c r="H37" s="33">
        <v>24</v>
      </c>
      <c r="I37" s="25">
        <v>0.38</v>
      </c>
      <c r="J37" s="25">
        <v>0.14000000000000001</v>
      </c>
      <c r="K37" s="33">
        <v>74.608999999999995</v>
      </c>
      <c r="L37" s="32">
        <v>4</v>
      </c>
      <c r="M37" s="25">
        <v>0.59</v>
      </c>
      <c r="N37" s="32">
        <v>0</v>
      </c>
    </row>
    <row r="38" spans="1:14">
      <c r="A38" s="31">
        <v>265257</v>
      </c>
      <c r="B38" s="34">
        <v>5</v>
      </c>
      <c r="C38" s="32">
        <v>2</v>
      </c>
      <c r="D38" s="32">
        <v>2003</v>
      </c>
      <c r="E38" s="32">
        <v>91</v>
      </c>
      <c r="F38" s="32">
        <v>1</v>
      </c>
      <c r="G38" s="32">
        <v>4</v>
      </c>
      <c r="H38" s="33">
        <v>24</v>
      </c>
      <c r="I38" s="25">
        <v>0.38</v>
      </c>
      <c r="J38" s="25">
        <v>0.14000000000000001</v>
      </c>
      <c r="K38" s="33">
        <v>74.608999999999995</v>
      </c>
      <c r="L38" s="32">
        <v>4</v>
      </c>
      <c r="M38" s="25">
        <v>0.59</v>
      </c>
      <c r="N38" s="32">
        <v>0</v>
      </c>
    </row>
    <row r="39" spans="1:14">
      <c r="A39" s="31">
        <v>279966</v>
      </c>
      <c r="B39" s="34">
        <v>3</v>
      </c>
      <c r="C39" s="32">
        <v>2</v>
      </c>
      <c r="D39" s="32">
        <v>2003</v>
      </c>
      <c r="E39" s="32">
        <v>91</v>
      </c>
      <c r="F39" s="32">
        <v>1</v>
      </c>
      <c r="G39" s="32">
        <v>4</v>
      </c>
      <c r="H39" s="33">
        <v>24</v>
      </c>
      <c r="I39" s="25">
        <v>0.38</v>
      </c>
      <c r="J39" s="25">
        <v>0.14000000000000001</v>
      </c>
      <c r="K39" s="33">
        <v>74.608999999999995</v>
      </c>
      <c r="L39" s="32">
        <v>4</v>
      </c>
      <c r="M39" s="25">
        <v>0.59</v>
      </c>
      <c r="N39" s="32">
        <v>0</v>
      </c>
    </row>
    <row r="40" spans="1:14">
      <c r="A40" s="31">
        <v>305344</v>
      </c>
      <c r="B40" s="34">
        <v>2</v>
      </c>
      <c r="C40" s="32">
        <v>2</v>
      </c>
      <c r="D40" s="32">
        <v>2003</v>
      </c>
      <c r="E40" s="32">
        <v>91</v>
      </c>
      <c r="F40" s="32">
        <v>1</v>
      </c>
      <c r="G40" s="32">
        <v>4</v>
      </c>
      <c r="H40" s="33">
        <v>24</v>
      </c>
      <c r="I40" s="25">
        <v>0.38</v>
      </c>
      <c r="J40" s="25">
        <v>0.14000000000000001</v>
      </c>
      <c r="K40" s="33">
        <v>74.608999999999995</v>
      </c>
      <c r="L40" s="32">
        <v>4</v>
      </c>
      <c r="M40" s="25">
        <v>0.59</v>
      </c>
      <c r="N40" s="32">
        <v>0</v>
      </c>
    </row>
    <row r="41" spans="1:14">
      <c r="A41" s="31">
        <v>370735</v>
      </c>
      <c r="B41" s="34">
        <v>3</v>
      </c>
      <c r="C41" s="32">
        <v>2</v>
      </c>
      <c r="D41" s="32">
        <v>2003</v>
      </c>
      <c r="E41" s="32">
        <v>91</v>
      </c>
      <c r="F41" s="32">
        <v>1</v>
      </c>
      <c r="G41" s="32">
        <v>4</v>
      </c>
      <c r="H41" s="33">
        <v>24</v>
      </c>
      <c r="I41" s="25">
        <v>0.38</v>
      </c>
      <c r="J41" s="25">
        <v>0.14000000000000001</v>
      </c>
      <c r="K41" s="33">
        <v>74.608999999999995</v>
      </c>
      <c r="L41" s="32">
        <v>4</v>
      </c>
      <c r="M41" s="25">
        <v>0.59</v>
      </c>
      <c r="N41" s="32">
        <v>0</v>
      </c>
    </row>
    <row r="42" spans="1:14">
      <c r="A42" s="31">
        <v>379411</v>
      </c>
      <c r="B42" s="34">
        <v>4</v>
      </c>
      <c r="C42" s="32">
        <v>2</v>
      </c>
      <c r="D42" s="32">
        <v>2003</v>
      </c>
      <c r="E42" s="32">
        <v>91</v>
      </c>
      <c r="F42" s="32">
        <v>1</v>
      </c>
      <c r="G42" s="32">
        <v>4</v>
      </c>
      <c r="H42" s="33">
        <v>24</v>
      </c>
      <c r="I42" s="25">
        <v>0.38</v>
      </c>
      <c r="J42" s="25">
        <v>0.14000000000000001</v>
      </c>
      <c r="K42" s="33">
        <v>74.608999999999995</v>
      </c>
      <c r="L42" s="32">
        <v>4</v>
      </c>
      <c r="M42" s="25">
        <v>0.59</v>
      </c>
      <c r="N42" s="32">
        <v>0</v>
      </c>
    </row>
    <row r="43" spans="1:14">
      <c r="A43" s="31">
        <v>380505</v>
      </c>
      <c r="B43" s="34">
        <v>4</v>
      </c>
      <c r="C43" s="32">
        <v>2</v>
      </c>
      <c r="D43" s="32">
        <v>2003</v>
      </c>
      <c r="E43" s="32">
        <v>91</v>
      </c>
      <c r="F43" s="32">
        <v>1</v>
      </c>
      <c r="G43" s="32">
        <v>4</v>
      </c>
      <c r="H43" s="33">
        <v>24</v>
      </c>
      <c r="I43" s="25">
        <v>0.38</v>
      </c>
      <c r="J43" s="25">
        <v>0.14000000000000001</v>
      </c>
      <c r="K43" s="33">
        <v>74.608999999999995</v>
      </c>
      <c r="L43" s="32">
        <v>4</v>
      </c>
      <c r="M43" s="25">
        <v>0.59</v>
      </c>
      <c r="N43" s="32">
        <v>0</v>
      </c>
    </row>
    <row r="44" spans="1:14">
      <c r="A44" s="31">
        <v>387418</v>
      </c>
      <c r="B44" s="34">
        <v>4</v>
      </c>
      <c r="C44" s="32">
        <v>2</v>
      </c>
      <c r="D44" s="32">
        <v>2003</v>
      </c>
      <c r="E44" s="32">
        <v>91</v>
      </c>
      <c r="F44" s="32">
        <v>1</v>
      </c>
      <c r="G44" s="32">
        <v>4</v>
      </c>
      <c r="H44" s="33">
        <v>24</v>
      </c>
      <c r="I44" s="25">
        <v>0.38</v>
      </c>
      <c r="J44" s="25">
        <v>0.14000000000000001</v>
      </c>
      <c r="K44" s="33">
        <v>74.608999999999995</v>
      </c>
      <c r="L44" s="32">
        <v>4</v>
      </c>
      <c r="M44" s="25">
        <v>0.59</v>
      </c>
      <c r="N44" s="32">
        <v>0</v>
      </c>
    </row>
    <row r="45" spans="1:14">
      <c r="A45" s="31">
        <v>461110</v>
      </c>
      <c r="B45" s="34">
        <v>5</v>
      </c>
      <c r="C45" s="32">
        <v>2</v>
      </c>
      <c r="D45" s="32">
        <v>2003</v>
      </c>
      <c r="E45" s="32">
        <v>91</v>
      </c>
      <c r="F45" s="32">
        <v>1</v>
      </c>
      <c r="G45" s="32">
        <v>4</v>
      </c>
      <c r="H45" s="33">
        <v>24</v>
      </c>
      <c r="I45" s="25">
        <v>0.38</v>
      </c>
      <c r="J45" s="25">
        <v>0.14000000000000001</v>
      </c>
      <c r="K45" s="33">
        <v>74.608999999999995</v>
      </c>
      <c r="L45" s="32">
        <v>4</v>
      </c>
      <c r="M45" s="25">
        <v>0.59</v>
      </c>
      <c r="N45" s="32">
        <v>0</v>
      </c>
    </row>
    <row r="46" spans="1:14">
      <c r="A46" s="31">
        <v>478932</v>
      </c>
      <c r="B46" s="34">
        <v>3</v>
      </c>
      <c r="C46" s="32">
        <v>2</v>
      </c>
      <c r="D46" s="32">
        <v>2003</v>
      </c>
      <c r="E46" s="32">
        <v>91</v>
      </c>
      <c r="F46" s="32">
        <v>1</v>
      </c>
      <c r="G46" s="32">
        <v>4</v>
      </c>
      <c r="H46" s="33">
        <v>24</v>
      </c>
      <c r="I46" s="25">
        <v>0.38</v>
      </c>
      <c r="J46" s="25">
        <v>0.14000000000000001</v>
      </c>
      <c r="K46" s="33">
        <v>74.608999999999995</v>
      </c>
      <c r="L46" s="32">
        <v>4</v>
      </c>
      <c r="M46" s="25">
        <v>0.59</v>
      </c>
      <c r="N46" s="32">
        <v>0</v>
      </c>
    </row>
    <row r="47" spans="1:14">
      <c r="A47" s="31">
        <v>521315</v>
      </c>
      <c r="B47" s="34">
        <v>4</v>
      </c>
      <c r="C47" s="32">
        <v>2</v>
      </c>
      <c r="D47" s="32">
        <v>2003</v>
      </c>
      <c r="E47" s="32">
        <v>91</v>
      </c>
      <c r="F47" s="32">
        <v>1</v>
      </c>
      <c r="G47" s="32">
        <v>4</v>
      </c>
      <c r="H47" s="33">
        <v>24</v>
      </c>
      <c r="I47" s="25">
        <v>0.38</v>
      </c>
      <c r="J47" s="25">
        <v>0.14000000000000001</v>
      </c>
      <c r="K47" s="33">
        <v>74.608999999999995</v>
      </c>
      <c r="L47" s="32">
        <v>4</v>
      </c>
      <c r="M47" s="25">
        <v>0.59</v>
      </c>
      <c r="N47" s="32">
        <v>0</v>
      </c>
    </row>
    <row r="48" spans="1:14">
      <c r="A48" s="31">
        <v>542907</v>
      </c>
      <c r="B48" s="34">
        <v>3</v>
      </c>
      <c r="C48" s="32">
        <v>2</v>
      </c>
      <c r="D48" s="32">
        <v>2003</v>
      </c>
      <c r="E48" s="32">
        <v>91</v>
      </c>
      <c r="F48" s="32">
        <v>1</v>
      </c>
      <c r="G48" s="32">
        <v>4</v>
      </c>
      <c r="H48" s="33">
        <v>24</v>
      </c>
      <c r="I48" s="25">
        <v>0.38</v>
      </c>
      <c r="J48" s="25">
        <v>0.14000000000000001</v>
      </c>
      <c r="K48" s="33">
        <v>74.608999999999995</v>
      </c>
      <c r="L48" s="32">
        <v>4</v>
      </c>
      <c r="M48" s="25">
        <v>0.59</v>
      </c>
      <c r="N48" s="32">
        <v>0</v>
      </c>
    </row>
    <row r="49" spans="1:14">
      <c r="A49" s="31">
        <v>612111</v>
      </c>
      <c r="B49" s="34">
        <v>3</v>
      </c>
      <c r="C49" s="32">
        <v>2</v>
      </c>
      <c r="D49" s="32">
        <v>2003</v>
      </c>
      <c r="E49" s="32">
        <v>91</v>
      </c>
      <c r="F49" s="32">
        <v>1</v>
      </c>
      <c r="G49" s="32">
        <v>4</v>
      </c>
      <c r="H49" s="33">
        <v>24</v>
      </c>
      <c r="I49" s="25">
        <v>0.38</v>
      </c>
      <c r="J49" s="25">
        <v>0.14000000000000001</v>
      </c>
      <c r="K49" s="33">
        <v>74.608999999999995</v>
      </c>
      <c r="L49" s="32">
        <v>4</v>
      </c>
      <c r="M49" s="25">
        <v>0.59</v>
      </c>
      <c r="N49" s="32">
        <v>0</v>
      </c>
    </row>
    <row r="50" spans="1:14">
      <c r="A50" s="31">
        <v>697038</v>
      </c>
      <c r="B50" s="34">
        <v>5</v>
      </c>
      <c r="C50" s="32">
        <v>2</v>
      </c>
      <c r="D50" s="32">
        <v>2003</v>
      </c>
      <c r="E50" s="32">
        <v>91</v>
      </c>
      <c r="F50" s="32">
        <v>1</v>
      </c>
      <c r="G50" s="32">
        <v>4</v>
      </c>
      <c r="H50" s="33">
        <v>24</v>
      </c>
      <c r="I50" s="25">
        <v>0.38</v>
      </c>
      <c r="J50" s="25">
        <v>0.14000000000000001</v>
      </c>
      <c r="K50" s="33">
        <v>74.608999999999995</v>
      </c>
      <c r="L50" s="32">
        <v>4</v>
      </c>
      <c r="M50" s="25">
        <v>0.59</v>
      </c>
      <c r="N50" s="32">
        <v>0</v>
      </c>
    </row>
    <row r="51" spans="1:14">
      <c r="A51" s="31">
        <v>714635</v>
      </c>
      <c r="B51" s="34">
        <v>3</v>
      </c>
      <c r="C51" s="32">
        <v>2</v>
      </c>
      <c r="D51" s="32">
        <v>2003</v>
      </c>
      <c r="E51" s="32">
        <v>91</v>
      </c>
      <c r="F51" s="32">
        <v>1</v>
      </c>
      <c r="G51" s="32">
        <v>4</v>
      </c>
      <c r="H51" s="33">
        <v>24</v>
      </c>
      <c r="I51" s="25">
        <v>0.38</v>
      </c>
      <c r="J51" s="25">
        <v>0.14000000000000001</v>
      </c>
      <c r="K51" s="33">
        <v>74.608999999999995</v>
      </c>
      <c r="L51" s="32">
        <v>4</v>
      </c>
      <c r="M51" s="25">
        <v>0.59</v>
      </c>
      <c r="N51" s="32">
        <v>0</v>
      </c>
    </row>
    <row r="52" spans="1:14">
      <c r="A52" s="31">
        <v>716173</v>
      </c>
      <c r="B52" s="34">
        <v>4</v>
      </c>
      <c r="C52" s="32">
        <v>2</v>
      </c>
      <c r="D52" s="32">
        <v>2003</v>
      </c>
      <c r="E52" s="32">
        <v>91</v>
      </c>
      <c r="F52" s="32">
        <v>1</v>
      </c>
      <c r="G52" s="32">
        <v>4</v>
      </c>
      <c r="H52" s="33">
        <v>24</v>
      </c>
      <c r="I52" s="25">
        <v>0.38</v>
      </c>
      <c r="J52" s="25">
        <v>0.14000000000000001</v>
      </c>
      <c r="K52" s="33">
        <v>74.608999999999995</v>
      </c>
      <c r="L52" s="32">
        <v>4</v>
      </c>
      <c r="M52" s="25">
        <v>0.59</v>
      </c>
      <c r="N52" s="32">
        <v>0</v>
      </c>
    </row>
    <row r="53" spans="1:14">
      <c r="A53" s="31">
        <v>762998</v>
      </c>
      <c r="B53" s="34">
        <v>3</v>
      </c>
      <c r="C53" s="32">
        <v>2</v>
      </c>
      <c r="D53" s="32">
        <v>2003</v>
      </c>
      <c r="E53" s="32">
        <v>91</v>
      </c>
      <c r="F53" s="32">
        <v>1</v>
      </c>
      <c r="G53" s="32">
        <v>4</v>
      </c>
      <c r="H53" s="33">
        <v>24</v>
      </c>
      <c r="I53" s="25">
        <v>0.38</v>
      </c>
      <c r="J53" s="25">
        <v>0.14000000000000001</v>
      </c>
      <c r="K53" s="33">
        <v>74.608999999999995</v>
      </c>
      <c r="L53" s="32">
        <v>4</v>
      </c>
      <c r="M53" s="25">
        <v>0.59</v>
      </c>
      <c r="N53" s="32">
        <v>0</v>
      </c>
    </row>
    <row r="54" spans="1:14">
      <c r="A54" s="31">
        <v>774602</v>
      </c>
      <c r="B54" s="34">
        <v>5</v>
      </c>
      <c r="C54" s="32">
        <v>2</v>
      </c>
      <c r="D54" s="32">
        <v>2003</v>
      </c>
      <c r="E54" s="32">
        <v>91</v>
      </c>
      <c r="F54" s="32">
        <v>1</v>
      </c>
      <c r="G54" s="32">
        <v>4</v>
      </c>
      <c r="H54" s="33">
        <v>24</v>
      </c>
      <c r="I54" s="25">
        <v>0.38</v>
      </c>
      <c r="J54" s="25">
        <v>0.14000000000000001</v>
      </c>
      <c r="K54" s="33">
        <v>74.608999999999995</v>
      </c>
      <c r="L54" s="32">
        <v>4</v>
      </c>
      <c r="M54" s="25">
        <v>0.59</v>
      </c>
      <c r="N54" s="32">
        <v>0</v>
      </c>
    </row>
    <row r="55" spans="1:14">
      <c r="A55" s="31">
        <v>782075</v>
      </c>
      <c r="B55" s="34">
        <v>4</v>
      </c>
      <c r="C55" s="32">
        <v>2</v>
      </c>
      <c r="D55" s="32">
        <v>2003</v>
      </c>
      <c r="E55" s="32">
        <v>91</v>
      </c>
      <c r="F55" s="32">
        <v>1</v>
      </c>
      <c r="G55" s="32">
        <v>4</v>
      </c>
      <c r="H55" s="33">
        <v>24</v>
      </c>
      <c r="I55" s="25">
        <v>0.38</v>
      </c>
      <c r="J55" s="25">
        <v>0.14000000000000001</v>
      </c>
      <c r="K55" s="33">
        <v>74.608999999999995</v>
      </c>
      <c r="L55" s="32">
        <v>4</v>
      </c>
      <c r="M55" s="25">
        <v>0.59</v>
      </c>
      <c r="N55" s="32">
        <v>0</v>
      </c>
    </row>
    <row r="56" spans="1:14">
      <c r="A56" s="31">
        <v>825819</v>
      </c>
      <c r="B56" s="34">
        <v>3</v>
      </c>
      <c r="C56" s="32">
        <v>2</v>
      </c>
      <c r="D56" s="32">
        <v>2003</v>
      </c>
      <c r="E56" s="32">
        <v>91</v>
      </c>
      <c r="F56" s="32">
        <v>1</v>
      </c>
      <c r="G56" s="32">
        <v>4</v>
      </c>
      <c r="H56" s="33">
        <v>24</v>
      </c>
      <c r="I56" s="25">
        <v>0.38</v>
      </c>
      <c r="J56" s="25">
        <v>0.14000000000000001</v>
      </c>
      <c r="K56" s="33">
        <v>74.608999999999995</v>
      </c>
      <c r="L56" s="32">
        <v>4</v>
      </c>
      <c r="M56" s="25">
        <v>0.59</v>
      </c>
      <c r="N56" s="32">
        <v>0</v>
      </c>
    </row>
    <row r="57" spans="1:14">
      <c r="A57" s="31">
        <v>844049</v>
      </c>
      <c r="B57" s="34">
        <v>5</v>
      </c>
      <c r="C57" s="32">
        <v>2</v>
      </c>
      <c r="D57" s="32">
        <v>2003</v>
      </c>
      <c r="E57" s="32">
        <v>91</v>
      </c>
      <c r="F57" s="32">
        <v>1</v>
      </c>
      <c r="G57" s="32">
        <v>4</v>
      </c>
      <c r="H57" s="33">
        <v>24</v>
      </c>
      <c r="I57" s="25">
        <v>0.38</v>
      </c>
      <c r="J57" s="25">
        <v>0.14000000000000001</v>
      </c>
      <c r="K57" s="33">
        <v>74.608999999999995</v>
      </c>
      <c r="L57" s="32">
        <v>4</v>
      </c>
      <c r="M57" s="25">
        <v>0.59</v>
      </c>
      <c r="N57" s="32">
        <v>0</v>
      </c>
    </row>
    <row r="58" spans="1:14">
      <c r="A58" s="31">
        <v>862596</v>
      </c>
      <c r="B58" s="34">
        <v>5</v>
      </c>
      <c r="C58" s="32">
        <v>2</v>
      </c>
      <c r="D58" s="32">
        <v>2003</v>
      </c>
      <c r="E58" s="32">
        <v>91</v>
      </c>
      <c r="F58" s="32">
        <v>1</v>
      </c>
      <c r="G58" s="32">
        <v>4</v>
      </c>
      <c r="H58" s="33">
        <v>24</v>
      </c>
      <c r="I58" s="25">
        <v>0.38</v>
      </c>
      <c r="J58" s="25">
        <v>0.14000000000000001</v>
      </c>
      <c r="K58" s="33">
        <v>74.608999999999995</v>
      </c>
      <c r="L58" s="32">
        <v>4</v>
      </c>
      <c r="M58" s="25">
        <v>0.59</v>
      </c>
      <c r="N58" s="32">
        <v>0</v>
      </c>
    </row>
    <row r="59" spans="1:14">
      <c r="A59" s="31">
        <v>879760</v>
      </c>
      <c r="B59" s="34">
        <v>4</v>
      </c>
      <c r="C59" s="32">
        <v>2</v>
      </c>
      <c r="D59" s="32">
        <v>2003</v>
      </c>
      <c r="E59" s="32">
        <v>91</v>
      </c>
      <c r="F59" s="32">
        <v>1</v>
      </c>
      <c r="G59" s="32">
        <v>4</v>
      </c>
      <c r="H59" s="33">
        <v>24</v>
      </c>
      <c r="I59" s="25">
        <v>0.38</v>
      </c>
      <c r="J59" s="25">
        <v>0.14000000000000001</v>
      </c>
      <c r="K59" s="33">
        <v>74.608999999999995</v>
      </c>
      <c r="L59" s="32">
        <v>4</v>
      </c>
      <c r="M59" s="25">
        <v>0.59</v>
      </c>
      <c r="N59" s="32">
        <v>0</v>
      </c>
    </row>
    <row r="60" spans="1:14">
      <c r="A60" s="31">
        <v>895443</v>
      </c>
      <c r="B60" s="34">
        <v>3</v>
      </c>
      <c r="C60" s="32">
        <v>2</v>
      </c>
      <c r="D60" s="32">
        <v>2003</v>
      </c>
      <c r="E60" s="32">
        <v>91</v>
      </c>
      <c r="F60" s="32">
        <v>1</v>
      </c>
      <c r="G60" s="32">
        <v>4</v>
      </c>
      <c r="H60" s="33">
        <v>24</v>
      </c>
      <c r="I60" s="25">
        <v>0.38</v>
      </c>
      <c r="J60" s="25">
        <v>0.14000000000000001</v>
      </c>
      <c r="K60" s="33">
        <v>74.608999999999995</v>
      </c>
      <c r="L60" s="32">
        <v>4</v>
      </c>
      <c r="M60" s="25">
        <v>0.59</v>
      </c>
      <c r="N60" s="32">
        <v>0</v>
      </c>
    </row>
    <row r="61" spans="1:14">
      <c r="A61" s="31">
        <v>904391</v>
      </c>
      <c r="B61" s="34">
        <v>4</v>
      </c>
      <c r="C61" s="32">
        <v>2</v>
      </c>
      <c r="D61" s="32">
        <v>2003</v>
      </c>
      <c r="E61" s="32">
        <v>91</v>
      </c>
      <c r="F61" s="32">
        <v>1</v>
      </c>
      <c r="G61" s="32">
        <v>4</v>
      </c>
      <c r="H61" s="33">
        <v>24</v>
      </c>
      <c r="I61" s="25">
        <v>0.38</v>
      </c>
      <c r="J61" s="25">
        <v>0.14000000000000001</v>
      </c>
      <c r="K61" s="33">
        <v>74.608999999999995</v>
      </c>
      <c r="L61" s="32">
        <v>4</v>
      </c>
      <c r="M61" s="25">
        <v>0.59</v>
      </c>
      <c r="N61" s="32">
        <v>0</v>
      </c>
    </row>
    <row r="62" spans="1:14">
      <c r="A62" s="31">
        <v>16272</v>
      </c>
      <c r="B62" s="34">
        <v>4</v>
      </c>
      <c r="C62" s="32">
        <v>3</v>
      </c>
      <c r="D62" s="32">
        <v>1994</v>
      </c>
      <c r="E62" s="32">
        <v>142</v>
      </c>
      <c r="F62" s="32">
        <v>3</v>
      </c>
      <c r="G62" s="32">
        <v>4</v>
      </c>
      <c r="H62" s="33">
        <v>25</v>
      </c>
      <c r="I62" s="25">
        <v>0.56999999999999995</v>
      </c>
      <c r="J62" s="25">
        <v>0.67</v>
      </c>
      <c r="K62" s="33">
        <v>28.341000000000001</v>
      </c>
      <c r="L62" s="32">
        <v>33</v>
      </c>
      <c r="M62" s="25">
        <v>0.89</v>
      </c>
      <c r="N62" s="32">
        <v>1</v>
      </c>
    </row>
    <row r="63" spans="1:14">
      <c r="A63" s="31">
        <v>108936</v>
      </c>
      <c r="B63" s="34">
        <v>5</v>
      </c>
      <c r="C63" s="32">
        <v>3</v>
      </c>
      <c r="D63" s="32">
        <v>1994</v>
      </c>
      <c r="E63" s="32">
        <v>142</v>
      </c>
      <c r="F63" s="32">
        <v>3</v>
      </c>
      <c r="G63" s="32">
        <v>4</v>
      </c>
      <c r="H63" s="33">
        <v>25</v>
      </c>
      <c r="I63" s="25">
        <v>0.56999999999999995</v>
      </c>
      <c r="J63" s="25">
        <v>0.67</v>
      </c>
      <c r="K63" s="33">
        <v>28.341000000000001</v>
      </c>
      <c r="L63" s="32">
        <v>33</v>
      </c>
      <c r="M63" s="25">
        <v>0.89</v>
      </c>
      <c r="N63" s="32">
        <v>1</v>
      </c>
    </row>
    <row r="64" spans="1:14">
      <c r="A64" s="31">
        <v>110938</v>
      </c>
      <c r="B64" s="34">
        <v>5</v>
      </c>
      <c r="C64" s="32">
        <v>3</v>
      </c>
      <c r="D64" s="32">
        <v>1994</v>
      </c>
      <c r="E64" s="32">
        <v>142</v>
      </c>
      <c r="F64" s="32">
        <v>3</v>
      </c>
      <c r="G64" s="32">
        <v>4</v>
      </c>
      <c r="H64" s="33">
        <v>25</v>
      </c>
      <c r="I64" s="25">
        <v>0.56999999999999995</v>
      </c>
      <c r="J64" s="25">
        <v>0.67</v>
      </c>
      <c r="K64" s="33">
        <v>28.341000000000001</v>
      </c>
      <c r="L64" s="32">
        <v>33</v>
      </c>
      <c r="M64" s="25">
        <v>0.89</v>
      </c>
      <c r="N64" s="32">
        <v>1</v>
      </c>
    </row>
    <row r="65" spans="1:14">
      <c r="A65" s="31">
        <v>134182</v>
      </c>
      <c r="B65" s="34">
        <v>5</v>
      </c>
      <c r="C65" s="32">
        <v>3</v>
      </c>
      <c r="D65" s="32">
        <v>1994</v>
      </c>
      <c r="E65" s="32">
        <v>142</v>
      </c>
      <c r="F65" s="32">
        <v>3</v>
      </c>
      <c r="G65" s="32">
        <v>4</v>
      </c>
      <c r="H65" s="33">
        <v>25</v>
      </c>
      <c r="I65" s="25">
        <v>0.56999999999999995</v>
      </c>
      <c r="J65" s="25">
        <v>0.67</v>
      </c>
      <c r="K65" s="33">
        <v>28.341000000000001</v>
      </c>
      <c r="L65" s="32">
        <v>33</v>
      </c>
      <c r="M65" s="25">
        <v>0.89</v>
      </c>
      <c r="N65" s="32">
        <v>1</v>
      </c>
    </row>
    <row r="66" spans="1:14">
      <c r="A66" s="31">
        <v>149575</v>
      </c>
      <c r="B66" s="34">
        <v>5</v>
      </c>
      <c r="C66" s="32">
        <v>3</v>
      </c>
      <c r="D66" s="32">
        <v>1994</v>
      </c>
      <c r="E66" s="32">
        <v>142</v>
      </c>
      <c r="F66" s="32">
        <v>3</v>
      </c>
      <c r="G66" s="32">
        <v>4</v>
      </c>
      <c r="H66" s="33">
        <v>25</v>
      </c>
      <c r="I66" s="25">
        <v>0.56999999999999995</v>
      </c>
      <c r="J66" s="25">
        <v>0.67</v>
      </c>
      <c r="K66" s="33">
        <v>28.341000000000001</v>
      </c>
      <c r="L66" s="32">
        <v>33</v>
      </c>
      <c r="M66" s="25">
        <v>0.89</v>
      </c>
      <c r="N66" s="32">
        <v>1</v>
      </c>
    </row>
    <row r="67" spans="1:14">
      <c r="A67" s="31">
        <v>248904</v>
      </c>
      <c r="B67" s="34">
        <v>5</v>
      </c>
      <c r="C67" s="32">
        <v>3</v>
      </c>
      <c r="D67" s="32">
        <v>1994</v>
      </c>
      <c r="E67" s="32">
        <v>142</v>
      </c>
      <c r="F67" s="32">
        <v>3</v>
      </c>
      <c r="G67" s="32">
        <v>4</v>
      </c>
      <c r="H67" s="33">
        <v>25</v>
      </c>
      <c r="I67" s="25">
        <v>0.56999999999999995</v>
      </c>
      <c r="J67" s="25">
        <v>0.67</v>
      </c>
      <c r="K67" s="33">
        <v>28.341000000000001</v>
      </c>
      <c r="L67" s="32">
        <v>33</v>
      </c>
      <c r="M67" s="25">
        <v>0.89</v>
      </c>
      <c r="N67" s="32">
        <v>1</v>
      </c>
    </row>
    <row r="68" spans="1:14">
      <c r="A68" s="31">
        <v>265257</v>
      </c>
      <c r="B68" s="34">
        <v>5</v>
      </c>
      <c r="C68" s="32">
        <v>3</v>
      </c>
      <c r="D68" s="32">
        <v>1994</v>
      </c>
      <c r="E68" s="32">
        <v>142</v>
      </c>
      <c r="F68" s="32">
        <v>3</v>
      </c>
      <c r="G68" s="32">
        <v>4</v>
      </c>
      <c r="H68" s="33">
        <v>25</v>
      </c>
      <c r="I68" s="25">
        <v>0.56999999999999995</v>
      </c>
      <c r="J68" s="25">
        <v>0.67</v>
      </c>
      <c r="K68" s="33">
        <v>28.341000000000001</v>
      </c>
      <c r="L68" s="32">
        <v>33</v>
      </c>
      <c r="M68" s="25">
        <v>0.89</v>
      </c>
      <c r="N68" s="32">
        <v>1</v>
      </c>
    </row>
    <row r="69" spans="1:14">
      <c r="A69" s="31">
        <v>279966</v>
      </c>
      <c r="B69" s="34">
        <v>5</v>
      </c>
      <c r="C69" s="32">
        <v>3</v>
      </c>
      <c r="D69" s="32">
        <v>1994</v>
      </c>
      <c r="E69" s="32">
        <v>142</v>
      </c>
      <c r="F69" s="32">
        <v>3</v>
      </c>
      <c r="G69" s="32">
        <v>4</v>
      </c>
      <c r="H69" s="33">
        <v>25</v>
      </c>
      <c r="I69" s="25">
        <v>0.56999999999999995</v>
      </c>
      <c r="J69" s="25">
        <v>0.67</v>
      </c>
      <c r="K69" s="33">
        <v>28.341000000000001</v>
      </c>
      <c r="L69" s="32">
        <v>33</v>
      </c>
      <c r="M69" s="25">
        <v>0.89</v>
      </c>
      <c r="N69" s="32">
        <v>1</v>
      </c>
    </row>
    <row r="70" spans="1:14">
      <c r="A70" s="31">
        <v>305344</v>
      </c>
      <c r="B70" s="34">
        <v>5</v>
      </c>
      <c r="C70" s="32">
        <v>3</v>
      </c>
      <c r="D70" s="32">
        <v>1994</v>
      </c>
      <c r="E70" s="32">
        <v>142</v>
      </c>
      <c r="F70" s="32">
        <v>3</v>
      </c>
      <c r="G70" s="32">
        <v>4</v>
      </c>
      <c r="H70" s="33">
        <v>25</v>
      </c>
      <c r="I70" s="25">
        <v>0.56999999999999995</v>
      </c>
      <c r="J70" s="25">
        <v>0.67</v>
      </c>
      <c r="K70" s="33">
        <v>28.341000000000001</v>
      </c>
      <c r="L70" s="32">
        <v>33</v>
      </c>
      <c r="M70" s="25">
        <v>0.89</v>
      </c>
      <c r="N70" s="32">
        <v>1</v>
      </c>
    </row>
    <row r="71" spans="1:14">
      <c r="A71" s="31">
        <v>370735</v>
      </c>
      <c r="B71" s="34">
        <v>4</v>
      </c>
      <c r="C71" s="32">
        <v>3</v>
      </c>
      <c r="D71" s="32">
        <v>1994</v>
      </c>
      <c r="E71" s="32">
        <v>142</v>
      </c>
      <c r="F71" s="32">
        <v>3</v>
      </c>
      <c r="G71" s="32">
        <v>4</v>
      </c>
      <c r="H71" s="33">
        <v>25</v>
      </c>
      <c r="I71" s="25">
        <v>0.56999999999999995</v>
      </c>
      <c r="J71" s="25">
        <v>0.67</v>
      </c>
      <c r="K71" s="33">
        <v>28.341000000000001</v>
      </c>
      <c r="L71" s="32">
        <v>33</v>
      </c>
      <c r="M71" s="25">
        <v>0.89</v>
      </c>
      <c r="N71" s="32">
        <v>1</v>
      </c>
    </row>
    <row r="72" spans="1:14">
      <c r="A72" s="31">
        <v>379411</v>
      </c>
      <c r="B72" s="34">
        <v>5</v>
      </c>
      <c r="C72" s="32">
        <v>3</v>
      </c>
      <c r="D72" s="32">
        <v>1994</v>
      </c>
      <c r="E72" s="32">
        <v>142</v>
      </c>
      <c r="F72" s="32">
        <v>3</v>
      </c>
      <c r="G72" s="32">
        <v>4</v>
      </c>
      <c r="H72" s="33">
        <v>25</v>
      </c>
      <c r="I72" s="25">
        <v>0.56999999999999995</v>
      </c>
      <c r="J72" s="25">
        <v>0.67</v>
      </c>
      <c r="K72" s="33">
        <v>28.341000000000001</v>
      </c>
      <c r="L72" s="32">
        <v>33</v>
      </c>
      <c r="M72" s="25">
        <v>0.89</v>
      </c>
      <c r="N72" s="32">
        <v>1</v>
      </c>
    </row>
    <row r="73" spans="1:14">
      <c r="A73" s="31">
        <v>380505</v>
      </c>
      <c r="B73" s="34">
        <v>5</v>
      </c>
      <c r="C73" s="32">
        <v>3</v>
      </c>
      <c r="D73" s="32">
        <v>1994</v>
      </c>
      <c r="E73" s="32">
        <v>142</v>
      </c>
      <c r="F73" s="32">
        <v>3</v>
      </c>
      <c r="G73" s="32">
        <v>4</v>
      </c>
      <c r="H73" s="33">
        <v>25</v>
      </c>
      <c r="I73" s="25">
        <v>0.56999999999999995</v>
      </c>
      <c r="J73" s="25">
        <v>0.67</v>
      </c>
      <c r="K73" s="33">
        <v>28.341000000000001</v>
      </c>
      <c r="L73" s="32">
        <v>33</v>
      </c>
      <c r="M73" s="25">
        <v>0.89</v>
      </c>
      <c r="N73" s="32">
        <v>1</v>
      </c>
    </row>
    <row r="74" spans="1:14">
      <c r="A74" s="31">
        <v>387418</v>
      </c>
      <c r="B74" s="34">
        <v>2</v>
      </c>
      <c r="C74" s="32">
        <v>3</v>
      </c>
      <c r="D74" s="32">
        <v>1994</v>
      </c>
      <c r="E74" s="32">
        <v>142</v>
      </c>
      <c r="F74" s="32">
        <v>3</v>
      </c>
      <c r="G74" s="32">
        <v>4</v>
      </c>
      <c r="H74" s="33">
        <v>25</v>
      </c>
      <c r="I74" s="25">
        <v>0.56999999999999995</v>
      </c>
      <c r="J74" s="25">
        <v>0.67</v>
      </c>
      <c r="K74" s="33">
        <v>28.341000000000001</v>
      </c>
      <c r="L74" s="32">
        <v>33</v>
      </c>
      <c r="M74" s="25">
        <v>0.89</v>
      </c>
      <c r="N74" s="32">
        <v>1</v>
      </c>
    </row>
    <row r="75" spans="1:14">
      <c r="A75" s="31">
        <v>461110</v>
      </c>
      <c r="B75" s="34">
        <v>4</v>
      </c>
      <c r="C75" s="32">
        <v>3</v>
      </c>
      <c r="D75" s="32">
        <v>1994</v>
      </c>
      <c r="E75" s="32">
        <v>142</v>
      </c>
      <c r="F75" s="32">
        <v>3</v>
      </c>
      <c r="G75" s="32">
        <v>4</v>
      </c>
      <c r="H75" s="33">
        <v>25</v>
      </c>
      <c r="I75" s="25">
        <v>0.56999999999999995</v>
      </c>
      <c r="J75" s="25">
        <v>0.67</v>
      </c>
      <c r="K75" s="33">
        <v>28.341000000000001</v>
      </c>
      <c r="L75" s="32">
        <v>33</v>
      </c>
      <c r="M75" s="25">
        <v>0.89</v>
      </c>
      <c r="N75" s="32">
        <v>1</v>
      </c>
    </row>
    <row r="76" spans="1:14">
      <c r="A76" s="31">
        <v>478932</v>
      </c>
      <c r="B76" s="34">
        <v>5</v>
      </c>
      <c r="C76" s="32">
        <v>3</v>
      </c>
      <c r="D76" s="32">
        <v>1994</v>
      </c>
      <c r="E76" s="32">
        <v>142</v>
      </c>
      <c r="F76" s="32">
        <v>3</v>
      </c>
      <c r="G76" s="32">
        <v>4</v>
      </c>
      <c r="H76" s="33">
        <v>25</v>
      </c>
      <c r="I76" s="25">
        <v>0.56999999999999995</v>
      </c>
      <c r="J76" s="25">
        <v>0.67</v>
      </c>
      <c r="K76" s="33">
        <v>28.341000000000001</v>
      </c>
      <c r="L76" s="32">
        <v>33</v>
      </c>
      <c r="M76" s="25">
        <v>0.89</v>
      </c>
      <c r="N76" s="32">
        <v>1</v>
      </c>
    </row>
    <row r="77" spans="1:14">
      <c r="A77" s="31">
        <v>521315</v>
      </c>
      <c r="B77" s="34">
        <v>5</v>
      </c>
      <c r="C77" s="32">
        <v>3</v>
      </c>
      <c r="D77" s="32">
        <v>1994</v>
      </c>
      <c r="E77" s="32">
        <v>142</v>
      </c>
      <c r="F77" s="32">
        <v>3</v>
      </c>
      <c r="G77" s="32">
        <v>4</v>
      </c>
      <c r="H77" s="33">
        <v>25</v>
      </c>
      <c r="I77" s="25">
        <v>0.56999999999999995</v>
      </c>
      <c r="J77" s="25">
        <v>0.67</v>
      </c>
      <c r="K77" s="33">
        <v>28.341000000000001</v>
      </c>
      <c r="L77" s="32">
        <v>33</v>
      </c>
      <c r="M77" s="25">
        <v>0.89</v>
      </c>
      <c r="N77" s="32">
        <v>1</v>
      </c>
    </row>
    <row r="78" spans="1:14">
      <c r="A78" s="31">
        <v>542907</v>
      </c>
      <c r="B78" s="34">
        <v>5</v>
      </c>
      <c r="C78" s="32">
        <v>3</v>
      </c>
      <c r="D78" s="32">
        <v>1994</v>
      </c>
      <c r="E78" s="32">
        <v>142</v>
      </c>
      <c r="F78" s="32">
        <v>3</v>
      </c>
      <c r="G78" s="32">
        <v>4</v>
      </c>
      <c r="H78" s="33">
        <v>25</v>
      </c>
      <c r="I78" s="25">
        <v>0.56999999999999995</v>
      </c>
      <c r="J78" s="25">
        <v>0.67</v>
      </c>
      <c r="K78" s="33">
        <v>28.341000000000001</v>
      </c>
      <c r="L78" s="32">
        <v>33</v>
      </c>
      <c r="M78" s="25">
        <v>0.89</v>
      </c>
      <c r="N78" s="32">
        <v>1</v>
      </c>
    </row>
    <row r="79" spans="1:14">
      <c r="A79" s="31">
        <v>612111</v>
      </c>
      <c r="B79" s="34">
        <v>5</v>
      </c>
      <c r="C79" s="32">
        <v>3</v>
      </c>
      <c r="D79" s="32">
        <v>1994</v>
      </c>
      <c r="E79" s="32">
        <v>142</v>
      </c>
      <c r="F79" s="32">
        <v>3</v>
      </c>
      <c r="G79" s="32">
        <v>4</v>
      </c>
      <c r="H79" s="33">
        <v>25</v>
      </c>
      <c r="I79" s="25">
        <v>0.56999999999999995</v>
      </c>
      <c r="J79" s="25">
        <v>0.67</v>
      </c>
      <c r="K79" s="33">
        <v>28.341000000000001</v>
      </c>
      <c r="L79" s="32">
        <v>33</v>
      </c>
      <c r="M79" s="25">
        <v>0.89</v>
      </c>
      <c r="N79" s="32">
        <v>1</v>
      </c>
    </row>
    <row r="80" spans="1:14">
      <c r="A80" s="31">
        <v>697038</v>
      </c>
      <c r="B80" s="34">
        <v>5</v>
      </c>
      <c r="C80" s="32">
        <v>3</v>
      </c>
      <c r="D80" s="32">
        <v>1994</v>
      </c>
      <c r="E80" s="32">
        <v>142</v>
      </c>
      <c r="F80" s="32">
        <v>3</v>
      </c>
      <c r="G80" s="32">
        <v>4</v>
      </c>
      <c r="H80" s="33">
        <v>25</v>
      </c>
      <c r="I80" s="25">
        <v>0.56999999999999995</v>
      </c>
      <c r="J80" s="25">
        <v>0.67</v>
      </c>
      <c r="K80" s="33">
        <v>28.341000000000001</v>
      </c>
      <c r="L80" s="32">
        <v>33</v>
      </c>
      <c r="M80" s="25">
        <v>0.89</v>
      </c>
      <c r="N80" s="32">
        <v>1</v>
      </c>
    </row>
    <row r="81" spans="1:14">
      <c r="A81" s="31">
        <v>714635</v>
      </c>
      <c r="B81" s="34">
        <v>5</v>
      </c>
      <c r="C81" s="32">
        <v>3</v>
      </c>
      <c r="D81" s="32">
        <v>1994</v>
      </c>
      <c r="E81" s="32">
        <v>142</v>
      </c>
      <c r="F81" s="32">
        <v>3</v>
      </c>
      <c r="G81" s="32">
        <v>4</v>
      </c>
      <c r="H81" s="33">
        <v>25</v>
      </c>
      <c r="I81" s="25">
        <v>0.56999999999999995</v>
      </c>
      <c r="J81" s="25">
        <v>0.67</v>
      </c>
      <c r="K81" s="33">
        <v>28.341000000000001</v>
      </c>
      <c r="L81" s="32">
        <v>33</v>
      </c>
      <c r="M81" s="25">
        <v>0.89</v>
      </c>
      <c r="N81" s="32">
        <v>1</v>
      </c>
    </row>
    <row r="82" spans="1:14">
      <c r="A82" s="31">
        <v>716173</v>
      </c>
      <c r="B82" s="34">
        <v>5</v>
      </c>
      <c r="C82" s="32">
        <v>3</v>
      </c>
      <c r="D82" s="32">
        <v>1994</v>
      </c>
      <c r="E82" s="32">
        <v>142</v>
      </c>
      <c r="F82" s="32">
        <v>3</v>
      </c>
      <c r="G82" s="32">
        <v>4</v>
      </c>
      <c r="H82" s="33">
        <v>25</v>
      </c>
      <c r="I82" s="25">
        <v>0.56999999999999995</v>
      </c>
      <c r="J82" s="25">
        <v>0.67</v>
      </c>
      <c r="K82" s="33">
        <v>28.341000000000001</v>
      </c>
      <c r="L82" s="32">
        <v>33</v>
      </c>
      <c r="M82" s="25">
        <v>0.89</v>
      </c>
      <c r="N82" s="32">
        <v>1</v>
      </c>
    </row>
    <row r="83" spans="1:14">
      <c r="A83" s="31">
        <v>762998</v>
      </c>
      <c r="B83" s="34">
        <v>5</v>
      </c>
      <c r="C83" s="32">
        <v>3</v>
      </c>
      <c r="D83" s="32">
        <v>1994</v>
      </c>
      <c r="E83" s="32">
        <v>142</v>
      </c>
      <c r="F83" s="32">
        <v>3</v>
      </c>
      <c r="G83" s="32">
        <v>4</v>
      </c>
      <c r="H83" s="33">
        <v>25</v>
      </c>
      <c r="I83" s="25">
        <v>0.56999999999999995</v>
      </c>
      <c r="J83" s="25">
        <v>0.67</v>
      </c>
      <c r="K83" s="33">
        <v>28.341000000000001</v>
      </c>
      <c r="L83" s="32">
        <v>33</v>
      </c>
      <c r="M83" s="25">
        <v>0.89</v>
      </c>
      <c r="N83" s="32">
        <v>1</v>
      </c>
    </row>
    <row r="84" spans="1:14">
      <c r="A84" s="31">
        <v>774602</v>
      </c>
      <c r="B84" s="34">
        <v>5</v>
      </c>
      <c r="C84" s="32">
        <v>3</v>
      </c>
      <c r="D84" s="32">
        <v>1994</v>
      </c>
      <c r="E84" s="32">
        <v>142</v>
      </c>
      <c r="F84" s="32">
        <v>3</v>
      </c>
      <c r="G84" s="32">
        <v>4</v>
      </c>
      <c r="H84" s="33">
        <v>25</v>
      </c>
      <c r="I84" s="25">
        <v>0.56999999999999995</v>
      </c>
      <c r="J84" s="25">
        <v>0.67</v>
      </c>
      <c r="K84" s="33">
        <v>28.341000000000001</v>
      </c>
      <c r="L84" s="32">
        <v>33</v>
      </c>
      <c r="M84" s="25">
        <v>0.89</v>
      </c>
      <c r="N84" s="32">
        <v>1</v>
      </c>
    </row>
    <row r="85" spans="1:14">
      <c r="A85" s="31">
        <v>782075</v>
      </c>
      <c r="B85" s="34">
        <v>5</v>
      </c>
      <c r="C85" s="32">
        <v>3</v>
      </c>
      <c r="D85" s="32">
        <v>1994</v>
      </c>
      <c r="E85" s="32">
        <v>142</v>
      </c>
      <c r="F85" s="32">
        <v>3</v>
      </c>
      <c r="G85" s="32">
        <v>4</v>
      </c>
      <c r="H85" s="33">
        <v>25</v>
      </c>
      <c r="I85" s="25">
        <v>0.56999999999999995</v>
      </c>
      <c r="J85" s="25">
        <v>0.67</v>
      </c>
      <c r="K85" s="33">
        <v>28.341000000000001</v>
      </c>
      <c r="L85" s="32">
        <v>33</v>
      </c>
      <c r="M85" s="25">
        <v>0.89</v>
      </c>
      <c r="N85" s="32">
        <v>1</v>
      </c>
    </row>
    <row r="86" spans="1:14">
      <c r="A86" s="31">
        <v>825819</v>
      </c>
      <c r="B86" s="34">
        <v>4</v>
      </c>
      <c r="C86" s="32">
        <v>3</v>
      </c>
      <c r="D86" s="32">
        <v>1994</v>
      </c>
      <c r="E86" s="32">
        <v>142</v>
      </c>
      <c r="F86" s="32">
        <v>3</v>
      </c>
      <c r="G86" s="32">
        <v>4</v>
      </c>
      <c r="H86" s="33">
        <v>25</v>
      </c>
      <c r="I86" s="25">
        <v>0.56999999999999995</v>
      </c>
      <c r="J86" s="25">
        <v>0.67</v>
      </c>
      <c r="K86" s="33">
        <v>28.341000000000001</v>
      </c>
      <c r="L86" s="32">
        <v>33</v>
      </c>
      <c r="M86" s="25">
        <v>0.89</v>
      </c>
      <c r="N86" s="32">
        <v>1</v>
      </c>
    </row>
    <row r="87" spans="1:14">
      <c r="A87" s="31">
        <v>844049</v>
      </c>
      <c r="B87" s="34">
        <v>5</v>
      </c>
      <c r="C87" s="32">
        <v>3</v>
      </c>
      <c r="D87" s="32">
        <v>1994</v>
      </c>
      <c r="E87" s="32">
        <v>142</v>
      </c>
      <c r="F87" s="32">
        <v>3</v>
      </c>
      <c r="G87" s="32">
        <v>4</v>
      </c>
      <c r="H87" s="33">
        <v>25</v>
      </c>
      <c r="I87" s="25">
        <v>0.56999999999999995</v>
      </c>
      <c r="J87" s="25">
        <v>0.67</v>
      </c>
      <c r="K87" s="33">
        <v>28.341000000000001</v>
      </c>
      <c r="L87" s="32">
        <v>33</v>
      </c>
      <c r="M87" s="25">
        <v>0.89</v>
      </c>
      <c r="N87" s="32">
        <v>1</v>
      </c>
    </row>
    <row r="88" spans="1:14">
      <c r="A88" s="31">
        <v>862596</v>
      </c>
      <c r="B88" s="34">
        <v>5</v>
      </c>
      <c r="C88" s="32">
        <v>3</v>
      </c>
      <c r="D88" s="32">
        <v>1994</v>
      </c>
      <c r="E88" s="32">
        <v>142</v>
      </c>
      <c r="F88" s="32">
        <v>3</v>
      </c>
      <c r="G88" s="32">
        <v>4</v>
      </c>
      <c r="H88" s="33">
        <v>25</v>
      </c>
      <c r="I88" s="25">
        <v>0.56999999999999995</v>
      </c>
      <c r="J88" s="25">
        <v>0.67</v>
      </c>
      <c r="K88" s="33">
        <v>28.341000000000001</v>
      </c>
      <c r="L88" s="32">
        <v>33</v>
      </c>
      <c r="M88" s="25">
        <v>0.89</v>
      </c>
      <c r="N88" s="32">
        <v>1</v>
      </c>
    </row>
    <row r="89" spans="1:14">
      <c r="A89" s="31">
        <v>879760</v>
      </c>
      <c r="B89" s="34">
        <v>5</v>
      </c>
      <c r="C89" s="32">
        <v>3</v>
      </c>
      <c r="D89" s="32">
        <v>1994</v>
      </c>
      <c r="E89" s="32">
        <v>142</v>
      </c>
      <c r="F89" s="32">
        <v>3</v>
      </c>
      <c r="G89" s="32">
        <v>4</v>
      </c>
      <c r="H89" s="33">
        <v>25</v>
      </c>
      <c r="I89" s="25">
        <v>0.56999999999999995</v>
      </c>
      <c r="J89" s="25">
        <v>0.67</v>
      </c>
      <c r="K89" s="33">
        <v>28.341000000000001</v>
      </c>
      <c r="L89" s="32">
        <v>33</v>
      </c>
      <c r="M89" s="25">
        <v>0.89</v>
      </c>
      <c r="N89" s="32">
        <v>1</v>
      </c>
    </row>
    <row r="90" spans="1:14">
      <c r="A90" s="31">
        <v>895443</v>
      </c>
      <c r="B90" s="34">
        <v>5</v>
      </c>
      <c r="C90" s="32">
        <v>3</v>
      </c>
      <c r="D90" s="32">
        <v>1994</v>
      </c>
      <c r="E90" s="32">
        <v>142</v>
      </c>
      <c r="F90" s="32">
        <v>3</v>
      </c>
      <c r="G90" s="32">
        <v>4</v>
      </c>
      <c r="H90" s="33">
        <v>25</v>
      </c>
      <c r="I90" s="25">
        <v>0.56999999999999995</v>
      </c>
      <c r="J90" s="25">
        <v>0.67</v>
      </c>
      <c r="K90" s="33">
        <v>28.341000000000001</v>
      </c>
      <c r="L90" s="32">
        <v>33</v>
      </c>
      <c r="M90" s="25">
        <v>0.89</v>
      </c>
      <c r="N90" s="32">
        <v>1</v>
      </c>
    </row>
    <row r="91" spans="1:14">
      <c r="A91" s="31">
        <v>904391</v>
      </c>
      <c r="B91" s="34">
        <v>5</v>
      </c>
      <c r="C91" s="32">
        <v>3</v>
      </c>
      <c r="D91" s="32">
        <v>1994</v>
      </c>
      <c r="E91" s="32">
        <v>142</v>
      </c>
      <c r="F91" s="32">
        <v>3</v>
      </c>
      <c r="G91" s="32">
        <v>4</v>
      </c>
      <c r="H91" s="33">
        <v>25</v>
      </c>
      <c r="I91" s="25">
        <v>0.56999999999999995</v>
      </c>
      <c r="J91" s="25">
        <v>0.67</v>
      </c>
      <c r="K91" s="33">
        <v>28.341000000000001</v>
      </c>
      <c r="L91" s="32">
        <v>33</v>
      </c>
      <c r="M91" s="25">
        <v>0.89</v>
      </c>
      <c r="N91" s="32">
        <v>1</v>
      </c>
    </row>
    <row r="92" spans="1:14">
      <c r="A92" s="31">
        <v>16272</v>
      </c>
      <c r="B92" s="34">
        <v>4</v>
      </c>
      <c r="C92" s="32">
        <v>4</v>
      </c>
      <c r="D92" s="32">
        <v>1995</v>
      </c>
      <c r="E92" s="32">
        <v>177</v>
      </c>
      <c r="F92" s="32">
        <v>2</v>
      </c>
      <c r="G92" s="32">
        <v>4</v>
      </c>
      <c r="H92" s="33">
        <v>53</v>
      </c>
      <c r="I92" s="25">
        <v>0.56000000000000005</v>
      </c>
      <c r="J92" s="25">
        <v>0.56000000000000005</v>
      </c>
      <c r="K92" s="33">
        <v>202.6</v>
      </c>
      <c r="L92" s="32">
        <v>40</v>
      </c>
      <c r="M92" s="25">
        <v>0.76</v>
      </c>
      <c r="N92" s="32">
        <v>1</v>
      </c>
    </row>
    <row r="93" spans="1:14">
      <c r="A93" s="31">
        <v>108936</v>
      </c>
      <c r="B93" s="34">
        <v>5</v>
      </c>
      <c r="C93" s="32">
        <v>4</v>
      </c>
      <c r="D93" s="32">
        <v>1995</v>
      </c>
      <c r="E93" s="32">
        <v>177</v>
      </c>
      <c r="F93" s="32">
        <v>2</v>
      </c>
      <c r="G93" s="32">
        <v>4</v>
      </c>
      <c r="H93" s="33">
        <v>53</v>
      </c>
      <c r="I93" s="25">
        <v>0.56000000000000005</v>
      </c>
      <c r="J93" s="25">
        <v>0.56000000000000005</v>
      </c>
      <c r="K93" s="33">
        <v>202.6</v>
      </c>
      <c r="L93" s="32">
        <v>40</v>
      </c>
      <c r="M93" s="25">
        <v>0.76</v>
      </c>
      <c r="N93" s="32">
        <v>1</v>
      </c>
    </row>
    <row r="94" spans="1:14">
      <c r="A94" s="31">
        <v>110938</v>
      </c>
      <c r="B94" s="34">
        <v>5</v>
      </c>
      <c r="C94" s="32">
        <v>4</v>
      </c>
      <c r="D94" s="32">
        <v>1995</v>
      </c>
      <c r="E94" s="32">
        <v>177</v>
      </c>
      <c r="F94" s="32">
        <v>2</v>
      </c>
      <c r="G94" s="32">
        <v>4</v>
      </c>
      <c r="H94" s="33">
        <v>53</v>
      </c>
      <c r="I94" s="25">
        <v>0.56000000000000005</v>
      </c>
      <c r="J94" s="25">
        <v>0.56000000000000005</v>
      </c>
      <c r="K94" s="33">
        <v>202.6</v>
      </c>
      <c r="L94" s="32">
        <v>40</v>
      </c>
      <c r="M94" s="25">
        <v>0.76</v>
      </c>
      <c r="N94" s="32">
        <v>1</v>
      </c>
    </row>
    <row r="95" spans="1:14">
      <c r="A95" s="31">
        <v>134182</v>
      </c>
      <c r="B95" s="34">
        <v>3</v>
      </c>
      <c r="C95" s="32">
        <v>4</v>
      </c>
      <c r="D95" s="32">
        <v>1995</v>
      </c>
      <c r="E95" s="32">
        <v>177</v>
      </c>
      <c r="F95" s="32">
        <v>2</v>
      </c>
      <c r="G95" s="32">
        <v>4</v>
      </c>
      <c r="H95" s="33">
        <v>53</v>
      </c>
      <c r="I95" s="25">
        <v>0.56000000000000005</v>
      </c>
      <c r="J95" s="25">
        <v>0.56000000000000005</v>
      </c>
      <c r="K95" s="33">
        <v>202.6</v>
      </c>
      <c r="L95" s="32">
        <v>40</v>
      </c>
      <c r="M95" s="25">
        <v>0.76</v>
      </c>
      <c r="N95" s="32">
        <v>1</v>
      </c>
    </row>
    <row r="96" spans="1:14">
      <c r="A96" s="31">
        <v>149575</v>
      </c>
      <c r="B96" s="34">
        <v>5</v>
      </c>
      <c r="C96" s="32">
        <v>4</v>
      </c>
      <c r="D96" s="32">
        <v>1995</v>
      </c>
      <c r="E96" s="32">
        <v>177</v>
      </c>
      <c r="F96" s="32">
        <v>2</v>
      </c>
      <c r="G96" s="32">
        <v>4</v>
      </c>
      <c r="H96" s="33">
        <v>53</v>
      </c>
      <c r="I96" s="25">
        <v>0.56000000000000005</v>
      </c>
      <c r="J96" s="25">
        <v>0.56000000000000005</v>
      </c>
      <c r="K96" s="33">
        <v>202.6</v>
      </c>
      <c r="L96" s="32">
        <v>40</v>
      </c>
      <c r="M96" s="25">
        <v>0.76</v>
      </c>
      <c r="N96" s="32">
        <v>1</v>
      </c>
    </row>
    <row r="97" spans="1:14">
      <c r="A97" s="31">
        <v>248904</v>
      </c>
      <c r="B97" s="34">
        <v>4</v>
      </c>
      <c r="C97" s="32">
        <v>4</v>
      </c>
      <c r="D97" s="32">
        <v>1995</v>
      </c>
      <c r="E97" s="32">
        <v>177</v>
      </c>
      <c r="F97" s="32">
        <v>2</v>
      </c>
      <c r="G97" s="32">
        <v>4</v>
      </c>
      <c r="H97" s="33">
        <v>53</v>
      </c>
      <c r="I97" s="25">
        <v>0.56000000000000005</v>
      </c>
      <c r="J97" s="25">
        <v>0.56000000000000005</v>
      </c>
      <c r="K97" s="33">
        <v>202.6</v>
      </c>
      <c r="L97" s="32">
        <v>40</v>
      </c>
      <c r="M97" s="25">
        <v>0.76</v>
      </c>
      <c r="N97" s="32">
        <v>1</v>
      </c>
    </row>
    <row r="98" spans="1:14">
      <c r="A98" s="31">
        <v>265257</v>
      </c>
      <c r="B98" s="34">
        <v>5</v>
      </c>
      <c r="C98" s="32">
        <v>4</v>
      </c>
      <c r="D98" s="32">
        <v>1995</v>
      </c>
      <c r="E98" s="32">
        <v>177</v>
      </c>
      <c r="F98" s="32">
        <v>2</v>
      </c>
      <c r="G98" s="32">
        <v>4</v>
      </c>
      <c r="H98" s="33">
        <v>53</v>
      </c>
      <c r="I98" s="25">
        <v>0.56000000000000005</v>
      </c>
      <c r="J98" s="25">
        <v>0.56000000000000005</v>
      </c>
      <c r="K98" s="33">
        <v>202.6</v>
      </c>
      <c r="L98" s="32">
        <v>40</v>
      </c>
      <c r="M98" s="25">
        <v>0.76</v>
      </c>
      <c r="N98" s="32">
        <v>1</v>
      </c>
    </row>
    <row r="99" spans="1:14">
      <c r="A99" s="31">
        <v>279966</v>
      </c>
      <c r="B99" s="34">
        <v>5</v>
      </c>
      <c r="C99" s="32">
        <v>4</v>
      </c>
      <c r="D99" s="32">
        <v>1995</v>
      </c>
      <c r="E99" s="32">
        <v>177</v>
      </c>
      <c r="F99" s="32">
        <v>2</v>
      </c>
      <c r="G99" s="32">
        <v>4</v>
      </c>
      <c r="H99" s="33">
        <v>53</v>
      </c>
      <c r="I99" s="25">
        <v>0.56000000000000005</v>
      </c>
      <c r="J99" s="25">
        <v>0.56000000000000005</v>
      </c>
      <c r="K99" s="33">
        <v>202.6</v>
      </c>
      <c r="L99" s="32">
        <v>40</v>
      </c>
      <c r="M99" s="25">
        <v>0.76</v>
      </c>
      <c r="N99" s="32">
        <v>1</v>
      </c>
    </row>
    <row r="100" spans="1:14">
      <c r="A100" s="31">
        <v>305344</v>
      </c>
      <c r="B100" s="34">
        <v>1</v>
      </c>
      <c r="C100" s="32">
        <v>4</v>
      </c>
      <c r="D100" s="32">
        <v>1995</v>
      </c>
      <c r="E100" s="32">
        <v>177</v>
      </c>
      <c r="F100" s="32">
        <v>2</v>
      </c>
      <c r="G100" s="32">
        <v>4</v>
      </c>
      <c r="H100" s="33">
        <v>53</v>
      </c>
      <c r="I100" s="25">
        <v>0.56000000000000005</v>
      </c>
      <c r="J100" s="25">
        <v>0.56000000000000005</v>
      </c>
      <c r="K100" s="33">
        <v>202.6</v>
      </c>
      <c r="L100" s="32">
        <v>40</v>
      </c>
      <c r="M100" s="25">
        <v>0.76</v>
      </c>
      <c r="N100" s="32">
        <v>1</v>
      </c>
    </row>
    <row r="101" spans="1:14">
      <c r="A101" s="31">
        <v>370735</v>
      </c>
      <c r="B101" s="34">
        <v>4</v>
      </c>
      <c r="C101" s="32">
        <v>4</v>
      </c>
      <c r="D101" s="32">
        <v>1995</v>
      </c>
      <c r="E101" s="32">
        <v>177</v>
      </c>
      <c r="F101" s="32">
        <v>2</v>
      </c>
      <c r="G101" s="32">
        <v>4</v>
      </c>
      <c r="H101" s="33">
        <v>53</v>
      </c>
      <c r="I101" s="25">
        <v>0.56000000000000005</v>
      </c>
      <c r="J101" s="25">
        <v>0.56000000000000005</v>
      </c>
      <c r="K101" s="33">
        <v>202.6</v>
      </c>
      <c r="L101" s="32">
        <v>40</v>
      </c>
      <c r="M101" s="25">
        <v>0.76</v>
      </c>
      <c r="N101" s="32">
        <v>1</v>
      </c>
    </row>
    <row r="102" spans="1:14">
      <c r="A102" s="31">
        <v>379411</v>
      </c>
      <c r="B102" s="34">
        <v>5</v>
      </c>
      <c r="C102" s="32">
        <v>4</v>
      </c>
      <c r="D102" s="32">
        <v>1995</v>
      </c>
      <c r="E102" s="32">
        <v>177</v>
      </c>
      <c r="F102" s="32">
        <v>2</v>
      </c>
      <c r="G102" s="32">
        <v>4</v>
      </c>
      <c r="H102" s="33">
        <v>53</v>
      </c>
      <c r="I102" s="25">
        <v>0.56000000000000005</v>
      </c>
      <c r="J102" s="25">
        <v>0.56000000000000005</v>
      </c>
      <c r="K102" s="33">
        <v>202.6</v>
      </c>
      <c r="L102" s="32">
        <v>40</v>
      </c>
      <c r="M102" s="25">
        <v>0.76</v>
      </c>
      <c r="N102" s="32">
        <v>1</v>
      </c>
    </row>
    <row r="103" spans="1:14">
      <c r="A103" s="31">
        <v>380505</v>
      </c>
      <c r="B103" s="34">
        <v>5</v>
      </c>
      <c r="C103" s="32">
        <v>4</v>
      </c>
      <c r="D103" s="32">
        <v>1995</v>
      </c>
      <c r="E103" s="32">
        <v>177</v>
      </c>
      <c r="F103" s="32">
        <v>2</v>
      </c>
      <c r="G103" s="32">
        <v>4</v>
      </c>
      <c r="H103" s="33">
        <v>53</v>
      </c>
      <c r="I103" s="25">
        <v>0.56000000000000005</v>
      </c>
      <c r="J103" s="25">
        <v>0.56000000000000005</v>
      </c>
      <c r="K103" s="33">
        <v>202.6</v>
      </c>
      <c r="L103" s="32">
        <v>40</v>
      </c>
      <c r="M103" s="25">
        <v>0.76</v>
      </c>
      <c r="N103" s="32">
        <v>1</v>
      </c>
    </row>
    <row r="104" spans="1:14">
      <c r="A104" s="31">
        <v>387418</v>
      </c>
      <c r="B104" s="34">
        <v>4</v>
      </c>
      <c r="C104" s="32">
        <v>4</v>
      </c>
      <c r="D104" s="32">
        <v>1995</v>
      </c>
      <c r="E104" s="32">
        <v>177</v>
      </c>
      <c r="F104" s="32">
        <v>2</v>
      </c>
      <c r="G104" s="32">
        <v>4</v>
      </c>
      <c r="H104" s="33">
        <v>53</v>
      </c>
      <c r="I104" s="25">
        <v>0.56000000000000005</v>
      </c>
      <c r="J104" s="25">
        <v>0.56000000000000005</v>
      </c>
      <c r="K104" s="33">
        <v>202.6</v>
      </c>
      <c r="L104" s="32">
        <v>40</v>
      </c>
      <c r="M104" s="25">
        <v>0.76</v>
      </c>
      <c r="N104" s="32">
        <v>1</v>
      </c>
    </row>
    <row r="105" spans="1:14">
      <c r="A105" s="31">
        <v>461110</v>
      </c>
      <c r="B105" s="34">
        <v>5</v>
      </c>
      <c r="C105" s="32">
        <v>4</v>
      </c>
      <c r="D105" s="32">
        <v>1995</v>
      </c>
      <c r="E105" s="32">
        <v>177</v>
      </c>
      <c r="F105" s="32">
        <v>2</v>
      </c>
      <c r="G105" s="32">
        <v>4</v>
      </c>
      <c r="H105" s="33">
        <v>53</v>
      </c>
      <c r="I105" s="25">
        <v>0.56000000000000005</v>
      </c>
      <c r="J105" s="25">
        <v>0.56000000000000005</v>
      </c>
      <c r="K105" s="33">
        <v>202.6</v>
      </c>
      <c r="L105" s="32">
        <v>40</v>
      </c>
      <c r="M105" s="25">
        <v>0.76</v>
      </c>
      <c r="N105" s="32">
        <v>1</v>
      </c>
    </row>
    <row r="106" spans="1:14">
      <c r="A106" s="31">
        <v>478932</v>
      </c>
      <c r="B106" s="34">
        <v>3</v>
      </c>
      <c r="C106" s="32">
        <v>4</v>
      </c>
      <c r="D106" s="32">
        <v>1995</v>
      </c>
      <c r="E106" s="32">
        <v>177</v>
      </c>
      <c r="F106" s="32">
        <v>2</v>
      </c>
      <c r="G106" s="32">
        <v>4</v>
      </c>
      <c r="H106" s="33">
        <v>53</v>
      </c>
      <c r="I106" s="25">
        <v>0.56000000000000005</v>
      </c>
      <c r="J106" s="25">
        <v>0.56000000000000005</v>
      </c>
      <c r="K106" s="33">
        <v>202.6</v>
      </c>
      <c r="L106" s="32">
        <v>40</v>
      </c>
      <c r="M106" s="25">
        <v>0.76</v>
      </c>
      <c r="N106" s="32">
        <v>1</v>
      </c>
    </row>
    <row r="107" spans="1:14">
      <c r="A107" s="31">
        <v>521315</v>
      </c>
      <c r="B107" s="34">
        <v>5</v>
      </c>
      <c r="C107" s="32">
        <v>4</v>
      </c>
      <c r="D107" s="32">
        <v>1995</v>
      </c>
      <c r="E107" s="32">
        <v>177</v>
      </c>
      <c r="F107" s="32">
        <v>2</v>
      </c>
      <c r="G107" s="32">
        <v>4</v>
      </c>
      <c r="H107" s="33">
        <v>53</v>
      </c>
      <c r="I107" s="25">
        <v>0.56000000000000005</v>
      </c>
      <c r="J107" s="25">
        <v>0.56000000000000005</v>
      </c>
      <c r="K107" s="33">
        <v>202.6</v>
      </c>
      <c r="L107" s="32">
        <v>40</v>
      </c>
      <c r="M107" s="25">
        <v>0.76</v>
      </c>
      <c r="N107" s="32">
        <v>1</v>
      </c>
    </row>
    <row r="108" spans="1:14">
      <c r="A108" s="31">
        <v>542907</v>
      </c>
      <c r="B108" s="34">
        <v>4</v>
      </c>
      <c r="C108" s="32">
        <v>4</v>
      </c>
      <c r="D108" s="32">
        <v>1995</v>
      </c>
      <c r="E108" s="32">
        <v>177</v>
      </c>
      <c r="F108" s="32">
        <v>2</v>
      </c>
      <c r="G108" s="32">
        <v>4</v>
      </c>
      <c r="H108" s="33">
        <v>53</v>
      </c>
      <c r="I108" s="25">
        <v>0.56000000000000005</v>
      </c>
      <c r="J108" s="25">
        <v>0.56000000000000005</v>
      </c>
      <c r="K108" s="33">
        <v>202.6</v>
      </c>
      <c r="L108" s="32">
        <v>40</v>
      </c>
      <c r="M108" s="25">
        <v>0.76</v>
      </c>
      <c r="N108" s="32">
        <v>1</v>
      </c>
    </row>
    <row r="109" spans="1:14">
      <c r="A109" s="31">
        <v>612111</v>
      </c>
      <c r="B109" s="34">
        <v>3</v>
      </c>
      <c r="C109" s="32">
        <v>4</v>
      </c>
      <c r="D109" s="32">
        <v>1995</v>
      </c>
      <c r="E109" s="32">
        <v>177</v>
      </c>
      <c r="F109" s="32">
        <v>2</v>
      </c>
      <c r="G109" s="32">
        <v>4</v>
      </c>
      <c r="H109" s="33">
        <v>53</v>
      </c>
      <c r="I109" s="25">
        <v>0.56000000000000005</v>
      </c>
      <c r="J109" s="25">
        <v>0.56000000000000005</v>
      </c>
      <c r="K109" s="33">
        <v>202.6</v>
      </c>
      <c r="L109" s="32">
        <v>40</v>
      </c>
      <c r="M109" s="25">
        <v>0.76</v>
      </c>
      <c r="N109" s="32">
        <v>1</v>
      </c>
    </row>
    <row r="110" spans="1:14">
      <c r="A110" s="31">
        <v>697038</v>
      </c>
      <c r="B110" s="34">
        <v>5</v>
      </c>
      <c r="C110" s="32">
        <v>4</v>
      </c>
      <c r="D110" s="32">
        <v>1995</v>
      </c>
      <c r="E110" s="32">
        <v>177</v>
      </c>
      <c r="F110" s="32">
        <v>2</v>
      </c>
      <c r="G110" s="32">
        <v>4</v>
      </c>
      <c r="H110" s="33">
        <v>53</v>
      </c>
      <c r="I110" s="25">
        <v>0.56000000000000005</v>
      </c>
      <c r="J110" s="25">
        <v>0.56000000000000005</v>
      </c>
      <c r="K110" s="33">
        <v>202.6</v>
      </c>
      <c r="L110" s="32">
        <v>40</v>
      </c>
      <c r="M110" s="25">
        <v>0.76</v>
      </c>
      <c r="N110" s="32">
        <v>1</v>
      </c>
    </row>
    <row r="111" spans="1:14">
      <c r="A111" s="31">
        <v>714635</v>
      </c>
      <c r="B111" s="34">
        <v>5</v>
      </c>
      <c r="C111" s="32">
        <v>4</v>
      </c>
      <c r="D111" s="32">
        <v>1995</v>
      </c>
      <c r="E111" s="32">
        <v>177</v>
      </c>
      <c r="F111" s="32">
        <v>2</v>
      </c>
      <c r="G111" s="32">
        <v>4</v>
      </c>
      <c r="H111" s="33">
        <v>53</v>
      </c>
      <c r="I111" s="25">
        <v>0.56000000000000005</v>
      </c>
      <c r="J111" s="25">
        <v>0.56000000000000005</v>
      </c>
      <c r="K111" s="33">
        <v>202.6</v>
      </c>
      <c r="L111" s="32">
        <v>40</v>
      </c>
      <c r="M111" s="25">
        <v>0.76</v>
      </c>
      <c r="N111" s="32">
        <v>1</v>
      </c>
    </row>
    <row r="112" spans="1:14">
      <c r="A112" s="31">
        <v>716173</v>
      </c>
      <c r="B112" s="34">
        <v>5</v>
      </c>
      <c r="C112" s="32">
        <v>4</v>
      </c>
      <c r="D112" s="32">
        <v>1995</v>
      </c>
      <c r="E112" s="32">
        <v>177</v>
      </c>
      <c r="F112" s="32">
        <v>2</v>
      </c>
      <c r="G112" s="32">
        <v>4</v>
      </c>
      <c r="H112" s="33">
        <v>53</v>
      </c>
      <c r="I112" s="25">
        <v>0.56000000000000005</v>
      </c>
      <c r="J112" s="25">
        <v>0.56000000000000005</v>
      </c>
      <c r="K112" s="33">
        <v>202.6</v>
      </c>
      <c r="L112" s="32">
        <v>40</v>
      </c>
      <c r="M112" s="25">
        <v>0.76</v>
      </c>
      <c r="N112" s="32">
        <v>1</v>
      </c>
    </row>
    <row r="113" spans="1:14">
      <c r="A113" s="31">
        <v>762998</v>
      </c>
      <c r="B113" s="34">
        <v>5</v>
      </c>
      <c r="C113" s="32">
        <v>4</v>
      </c>
      <c r="D113" s="32">
        <v>1995</v>
      </c>
      <c r="E113" s="32">
        <v>177</v>
      </c>
      <c r="F113" s="32">
        <v>2</v>
      </c>
      <c r="G113" s="32">
        <v>4</v>
      </c>
      <c r="H113" s="33">
        <v>53</v>
      </c>
      <c r="I113" s="25">
        <v>0.56000000000000005</v>
      </c>
      <c r="J113" s="25">
        <v>0.56000000000000005</v>
      </c>
      <c r="K113" s="33">
        <v>202.6</v>
      </c>
      <c r="L113" s="32">
        <v>40</v>
      </c>
      <c r="M113" s="25">
        <v>0.76</v>
      </c>
      <c r="N113" s="32">
        <v>1</v>
      </c>
    </row>
    <row r="114" spans="1:14">
      <c r="A114" s="31">
        <v>774602</v>
      </c>
      <c r="B114" s="34">
        <v>5</v>
      </c>
      <c r="C114" s="32">
        <v>4</v>
      </c>
      <c r="D114" s="32">
        <v>1995</v>
      </c>
      <c r="E114" s="32">
        <v>177</v>
      </c>
      <c r="F114" s="32">
        <v>2</v>
      </c>
      <c r="G114" s="32">
        <v>4</v>
      </c>
      <c r="H114" s="33">
        <v>53</v>
      </c>
      <c r="I114" s="25">
        <v>0.56000000000000005</v>
      </c>
      <c r="J114" s="25">
        <v>0.56000000000000005</v>
      </c>
      <c r="K114" s="33">
        <v>202.6</v>
      </c>
      <c r="L114" s="32">
        <v>40</v>
      </c>
      <c r="M114" s="25">
        <v>0.76</v>
      </c>
      <c r="N114" s="32">
        <v>1</v>
      </c>
    </row>
    <row r="115" spans="1:14">
      <c r="A115" s="31">
        <v>782075</v>
      </c>
      <c r="B115" s="34">
        <v>5</v>
      </c>
      <c r="C115" s="32">
        <v>4</v>
      </c>
      <c r="D115" s="32">
        <v>1995</v>
      </c>
      <c r="E115" s="32">
        <v>177</v>
      </c>
      <c r="F115" s="32">
        <v>2</v>
      </c>
      <c r="G115" s="32">
        <v>4</v>
      </c>
      <c r="H115" s="33">
        <v>53</v>
      </c>
      <c r="I115" s="25">
        <v>0.56000000000000005</v>
      </c>
      <c r="J115" s="25">
        <v>0.56000000000000005</v>
      </c>
      <c r="K115" s="33">
        <v>202.6</v>
      </c>
      <c r="L115" s="32">
        <v>40</v>
      </c>
      <c r="M115" s="25">
        <v>0.76</v>
      </c>
      <c r="N115" s="32">
        <v>1</v>
      </c>
    </row>
    <row r="116" spans="1:14">
      <c r="A116" s="31">
        <v>825819</v>
      </c>
      <c r="B116" s="34">
        <v>3</v>
      </c>
      <c r="C116" s="32">
        <v>4</v>
      </c>
      <c r="D116" s="32">
        <v>1995</v>
      </c>
      <c r="E116" s="32">
        <v>177</v>
      </c>
      <c r="F116" s="32">
        <v>2</v>
      </c>
      <c r="G116" s="32">
        <v>4</v>
      </c>
      <c r="H116" s="33">
        <v>53</v>
      </c>
      <c r="I116" s="25">
        <v>0.56000000000000005</v>
      </c>
      <c r="J116" s="25">
        <v>0.56000000000000005</v>
      </c>
      <c r="K116" s="33">
        <v>202.6</v>
      </c>
      <c r="L116" s="32">
        <v>40</v>
      </c>
      <c r="M116" s="25">
        <v>0.76</v>
      </c>
      <c r="N116" s="32">
        <v>1</v>
      </c>
    </row>
    <row r="117" spans="1:14">
      <c r="A117" s="31">
        <v>844049</v>
      </c>
      <c r="B117" s="34">
        <v>5</v>
      </c>
      <c r="C117" s="32">
        <v>4</v>
      </c>
      <c r="D117" s="32">
        <v>1995</v>
      </c>
      <c r="E117" s="32">
        <v>177</v>
      </c>
      <c r="F117" s="32">
        <v>2</v>
      </c>
      <c r="G117" s="32">
        <v>4</v>
      </c>
      <c r="H117" s="33">
        <v>53</v>
      </c>
      <c r="I117" s="25">
        <v>0.56000000000000005</v>
      </c>
      <c r="J117" s="25">
        <v>0.56000000000000005</v>
      </c>
      <c r="K117" s="33">
        <v>202.6</v>
      </c>
      <c r="L117" s="32">
        <v>40</v>
      </c>
      <c r="M117" s="25">
        <v>0.76</v>
      </c>
      <c r="N117" s="32">
        <v>1</v>
      </c>
    </row>
    <row r="118" spans="1:14">
      <c r="A118" s="31">
        <v>862596</v>
      </c>
      <c r="B118" s="34">
        <v>5</v>
      </c>
      <c r="C118" s="32">
        <v>4</v>
      </c>
      <c r="D118" s="32">
        <v>1995</v>
      </c>
      <c r="E118" s="32">
        <v>177</v>
      </c>
      <c r="F118" s="32">
        <v>2</v>
      </c>
      <c r="G118" s="32">
        <v>4</v>
      </c>
      <c r="H118" s="33">
        <v>53</v>
      </c>
      <c r="I118" s="25">
        <v>0.56000000000000005</v>
      </c>
      <c r="J118" s="25">
        <v>0.56000000000000005</v>
      </c>
      <c r="K118" s="33">
        <v>202.6</v>
      </c>
      <c r="L118" s="32">
        <v>40</v>
      </c>
      <c r="M118" s="25">
        <v>0.76</v>
      </c>
      <c r="N118" s="32">
        <v>1</v>
      </c>
    </row>
    <row r="119" spans="1:14">
      <c r="A119" s="31">
        <v>879760</v>
      </c>
      <c r="B119" s="34">
        <v>5</v>
      </c>
      <c r="C119" s="32">
        <v>4</v>
      </c>
      <c r="D119" s="32">
        <v>1995</v>
      </c>
      <c r="E119" s="32">
        <v>177</v>
      </c>
      <c r="F119" s="32">
        <v>2</v>
      </c>
      <c r="G119" s="32">
        <v>4</v>
      </c>
      <c r="H119" s="33">
        <v>53</v>
      </c>
      <c r="I119" s="25">
        <v>0.56000000000000005</v>
      </c>
      <c r="J119" s="25">
        <v>0.56000000000000005</v>
      </c>
      <c r="K119" s="33">
        <v>202.6</v>
      </c>
      <c r="L119" s="32">
        <v>40</v>
      </c>
      <c r="M119" s="25">
        <v>0.76</v>
      </c>
      <c r="N119" s="32">
        <v>1</v>
      </c>
    </row>
    <row r="120" spans="1:14">
      <c r="A120" s="31">
        <v>895443</v>
      </c>
      <c r="B120" s="34">
        <v>5</v>
      </c>
      <c r="C120" s="32">
        <v>4</v>
      </c>
      <c r="D120" s="32">
        <v>1995</v>
      </c>
      <c r="E120" s="32">
        <v>177</v>
      </c>
      <c r="F120" s="32">
        <v>2</v>
      </c>
      <c r="G120" s="32">
        <v>4</v>
      </c>
      <c r="H120" s="33">
        <v>53</v>
      </c>
      <c r="I120" s="25">
        <v>0.56000000000000005</v>
      </c>
      <c r="J120" s="25">
        <v>0.56000000000000005</v>
      </c>
      <c r="K120" s="33">
        <v>202.6</v>
      </c>
      <c r="L120" s="32">
        <v>40</v>
      </c>
      <c r="M120" s="25">
        <v>0.76</v>
      </c>
      <c r="N120" s="32">
        <v>1</v>
      </c>
    </row>
    <row r="121" spans="1:14">
      <c r="A121" s="31">
        <v>904391</v>
      </c>
      <c r="B121" s="34">
        <v>5</v>
      </c>
      <c r="C121" s="32">
        <v>4</v>
      </c>
      <c r="D121" s="32">
        <v>1995</v>
      </c>
      <c r="E121" s="32">
        <v>177</v>
      </c>
      <c r="F121" s="32">
        <v>2</v>
      </c>
      <c r="G121" s="32">
        <v>4</v>
      </c>
      <c r="H121" s="33">
        <v>53</v>
      </c>
      <c r="I121" s="25">
        <v>0.56000000000000005</v>
      </c>
      <c r="J121" s="25">
        <v>0.56000000000000005</v>
      </c>
      <c r="K121" s="33">
        <v>202.6</v>
      </c>
      <c r="L121" s="32">
        <v>40</v>
      </c>
      <c r="M121" s="25">
        <v>0.76</v>
      </c>
      <c r="N121" s="32">
        <v>1</v>
      </c>
    </row>
    <row r="122" spans="1:14">
      <c r="A122" s="31">
        <v>16272</v>
      </c>
      <c r="B122" s="34">
        <v>3</v>
      </c>
      <c r="C122" s="32">
        <v>5</v>
      </c>
      <c r="D122" s="32">
        <v>2004</v>
      </c>
      <c r="E122" s="32">
        <v>115</v>
      </c>
      <c r="F122" s="32">
        <v>4</v>
      </c>
      <c r="G122" s="32">
        <v>1</v>
      </c>
      <c r="H122" s="33">
        <v>92</v>
      </c>
      <c r="I122" s="25">
        <v>0.5</v>
      </c>
      <c r="J122" s="25">
        <v>1</v>
      </c>
      <c r="K122" s="33">
        <v>261.40899999999999</v>
      </c>
      <c r="L122" s="32">
        <v>73</v>
      </c>
      <c r="M122" s="25">
        <v>0.97</v>
      </c>
      <c r="N122" s="25">
        <v>1</v>
      </c>
    </row>
    <row r="123" spans="1:14">
      <c r="A123" s="31">
        <v>108936</v>
      </c>
      <c r="B123" s="34">
        <v>5</v>
      </c>
      <c r="C123" s="32">
        <v>5</v>
      </c>
      <c r="D123" s="32">
        <v>2004</v>
      </c>
      <c r="E123" s="32">
        <v>115</v>
      </c>
      <c r="F123" s="32">
        <v>4</v>
      </c>
      <c r="G123" s="32">
        <v>1</v>
      </c>
      <c r="H123" s="33">
        <v>92</v>
      </c>
      <c r="I123" s="25">
        <v>0.5</v>
      </c>
      <c r="J123" s="25">
        <v>1</v>
      </c>
      <c r="K123" s="33">
        <v>261.40899999999999</v>
      </c>
      <c r="L123" s="32">
        <v>73</v>
      </c>
      <c r="M123" s="25">
        <v>0.97</v>
      </c>
      <c r="N123" s="25">
        <v>1</v>
      </c>
    </row>
    <row r="124" spans="1:14">
      <c r="A124" s="31">
        <v>110938</v>
      </c>
      <c r="B124" s="34">
        <v>5</v>
      </c>
      <c r="C124" s="32">
        <v>5</v>
      </c>
      <c r="D124" s="32">
        <v>2004</v>
      </c>
      <c r="E124" s="32">
        <v>115</v>
      </c>
      <c r="F124" s="32">
        <v>4</v>
      </c>
      <c r="G124" s="32">
        <v>1</v>
      </c>
      <c r="H124" s="33">
        <v>92</v>
      </c>
      <c r="I124" s="25">
        <v>0.5</v>
      </c>
      <c r="J124" s="25">
        <v>1</v>
      </c>
      <c r="K124" s="33">
        <v>261.40899999999999</v>
      </c>
      <c r="L124" s="32">
        <v>73</v>
      </c>
      <c r="M124" s="25">
        <v>0.97</v>
      </c>
      <c r="N124" s="25">
        <v>1</v>
      </c>
    </row>
    <row r="125" spans="1:14">
      <c r="A125" s="31">
        <v>134182</v>
      </c>
      <c r="B125" s="34">
        <v>3</v>
      </c>
      <c r="C125" s="32">
        <v>5</v>
      </c>
      <c r="D125" s="32">
        <v>2004</v>
      </c>
      <c r="E125" s="32">
        <v>115</v>
      </c>
      <c r="F125" s="32">
        <v>4</v>
      </c>
      <c r="G125" s="32">
        <v>1</v>
      </c>
      <c r="H125" s="33">
        <v>92</v>
      </c>
      <c r="I125" s="25">
        <v>0.5</v>
      </c>
      <c r="J125" s="25">
        <v>1</v>
      </c>
      <c r="K125" s="33">
        <v>261.40899999999999</v>
      </c>
      <c r="L125" s="32">
        <v>73</v>
      </c>
      <c r="M125" s="25">
        <v>0.97</v>
      </c>
      <c r="N125" s="25">
        <v>1</v>
      </c>
    </row>
    <row r="126" spans="1:14">
      <c r="A126" s="31">
        <v>149575</v>
      </c>
      <c r="B126" s="34">
        <v>5</v>
      </c>
      <c r="C126" s="32">
        <v>5</v>
      </c>
      <c r="D126" s="32">
        <v>2004</v>
      </c>
      <c r="E126" s="32">
        <v>115</v>
      </c>
      <c r="F126" s="32">
        <v>4</v>
      </c>
      <c r="G126" s="32">
        <v>1</v>
      </c>
      <c r="H126" s="33">
        <v>92</v>
      </c>
      <c r="I126" s="25">
        <v>0.5</v>
      </c>
      <c r="J126" s="25">
        <v>1</v>
      </c>
      <c r="K126" s="33">
        <v>261.40899999999999</v>
      </c>
      <c r="L126" s="32">
        <v>73</v>
      </c>
      <c r="M126" s="25">
        <v>0.97</v>
      </c>
      <c r="N126" s="25">
        <v>1</v>
      </c>
    </row>
    <row r="127" spans="1:14">
      <c r="A127" s="31">
        <v>248904</v>
      </c>
      <c r="B127" s="34">
        <v>4</v>
      </c>
      <c r="C127" s="32">
        <v>5</v>
      </c>
      <c r="D127" s="32">
        <v>2004</v>
      </c>
      <c r="E127" s="32">
        <v>115</v>
      </c>
      <c r="F127" s="32">
        <v>4</v>
      </c>
      <c r="G127" s="32">
        <v>1</v>
      </c>
      <c r="H127" s="33">
        <v>92</v>
      </c>
      <c r="I127" s="25">
        <v>0.5</v>
      </c>
      <c r="J127" s="25">
        <v>1</v>
      </c>
      <c r="K127" s="33">
        <v>261.40899999999999</v>
      </c>
      <c r="L127" s="32">
        <v>73</v>
      </c>
      <c r="M127" s="25">
        <v>0.97</v>
      </c>
      <c r="N127" s="25">
        <v>1</v>
      </c>
    </row>
    <row r="128" spans="1:14">
      <c r="A128" s="31">
        <v>265257</v>
      </c>
      <c r="B128" s="34">
        <v>5</v>
      </c>
      <c r="C128" s="32">
        <v>5</v>
      </c>
      <c r="D128" s="32">
        <v>2004</v>
      </c>
      <c r="E128" s="32">
        <v>115</v>
      </c>
      <c r="F128" s="32">
        <v>4</v>
      </c>
      <c r="G128" s="32">
        <v>1</v>
      </c>
      <c r="H128" s="33">
        <v>92</v>
      </c>
      <c r="I128" s="25">
        <v>0.5</v>
      </c>
      <c r="J128" s="25">
        <v>1</v>
      </c>
      <c r="K128" s="33">
        <v>261.40899999999999</v>
      </c>
      <c r="L128" s="32">
        <v>73</v>
      </c>
      <c r="M128" s="25">
        <v>0.97</v>
      </c>
      <c r="N128" s="25">
        <v>1</v>
      </c>
    </row>
    <row r="129" spans="1:14">
      <c r="A129" s="31">
        <v>279966</v>
      </c>
      <c r="B129" s="34">
        <v>4</v>
      </c>
      <c r="C129" s="32">
        <v>5</v>
      </c>
      <c r="D129" s="32">
        <v>2004</v>
      </c>
      <c r="E129" s="32">
        <v>115</v>
      </c>
      <c r="F129" s="32">
        <v>4</v>
      </c>
      <c r="G129" s="32">
        <v>1</v>
      </c>
      <c r="H129" s="33">
        <v>92</v>
      </c>
      <c r="I129" s="25">
        <v>0.5</v>
      </c>
      <c r="J129" s="25">
        <v>1</v>
      </c>
      <c r="K129" s="33">
        <v>261.40899999999999</v>
      </c>
      <c r="L129" s="32">
        <v>73</v>
      </c>
      <c r="M129" s="25">
        <v>0.97</v>
      </c>
      <c r="N129" s="25">
        <v>1</v>
      </c>
    </row>
    <row r="130" spans="1:14">
      <c r="A130" s="31">
        <v>305344</v>
      </c>
      <c r="B130" s="34">
        <v>1</v>
      </c>
      <c r="C130" s="32">
        <v>5</v>
      </c>
      <c r="D130" s="32">
        <v>2004</v>
      </c>
      <c r="E130" s="32">
        <v>115</v>
      </c>
      <c r="F130" s="32">
        <v>4</v>
      </c>
      <c r="G130" s="32">
        <v>1</v>
      </c>
      <c r="H130" s="33">
        <v>92</v>
      </c>
      <c r="I130" s="25">
        <v>0.5</v>
      </c>
      <c r="J130" s="25">
        <v>1</v>
      </c>
      <c r="K130" s="33">
        <v>261.40899999999999</v>
      </c>
      <c r="L130" s="32">
        <v>73</v>
      </c>
      <c r="M130" s="25">
        <v>0.97</v>
      </c>
      <c r="N130" s="25">
        <v>1</v>
      </c>
    </row>
    <row r="131" spans="1:14">
      <c r="A131" s="31">
        <v>370735</v>
      </c>
      <c r="B131" s="34">
        <v>4</v>
      </c>
      <c r="C131" s="32">
        <v>5</v>
      </c>
      <c r="D131" s="32">
        <v>2004</v>
      </c>
      <c r="E131" s="32">
        <v>115</v>
      </c>
      <c r="F131" s="32">
        <v>4</v>
      </c>
      <c r="G131" s="32">
        <v>1</v>
      </c>
      <c r="H131" s="33">
        <v>92</v>
      </c>
      <c r="I131" s="25">
        <v>0.5</v>
      </c>
      <c r="J131" s="25">
        <v>1</v>
      </c>
      <c r="K131" s="33">
        <v>261.40899999999999</v>
      </c>
      <c r="L131" s="32">
        <v>73</v>
      </c>
      <c r="M131" s="25">
        <v>0.97</v>
      </c>
      <c r="N131" s="25">
        <v>1</v>
      </c>
    </row>
    <row r="132" spans="1:14">
      <c r="A132" s="31">
        <v>379411</v>
      </c>
      <c r="B132" s="34">
        <v>4</v>
      </c>
      <c r="C132" s="32">
        <v>5</v>
      </c>
      <c r="D132" s="32">
        <v>2004</v>
      </c>
      <c r="E132" s="32">
        <v>115</v>
      </c>
      <c r="F132" s="32">
        <v>4</v>
      </c>
      <c r="G132" s="32">
        <v>1</v>
      </c>
      <c r="H132" s="33">
        <v>92</v>
      </c>
      <c r="I132" s="25">
        <v>0.5</v>
      </c>
      <c r="J132" s="25">
        <v>1</v>
      </c>
      <c r="K132" s="33">
        <v>261.40899999999999</v>
      </c>
      <c r="L132" s="32">
        <v>73</v>
      </c>
      <c r="M132" s="25">
        <v>0.97</v>
      </c>
      <c r="N132" s="25">
        <v>1</v>
      </c>
    </row>
    <row r="133" spans="1:14">
      <c r="A133" s="31">
        <v>380505</v>
      </c>
      <c r="B133" s="34">
        <v>4</v>
      </c>
      <c r="C133" s="32">
        <v>5</v>
      </c>
      <c r="D133" s="32">
        <v>2004</v>
      </c>
      <c r="E133" s="32">
        <v>115</v>
      </c>
      <c r="F133" s="32">
        <v>4</v>
      </c>
      <c r="G133" s="32">
        <v>1</v>
      </c>
      <c r="H133" s="33">
        <v>92</v>
      </c>
      <c r="I133" s="25">
        <v>0.5</v>
      </c>
      <c r="J133" s="25">
        <v>1</v>
      </c>
      <c r="K133" s="33">
        <v>261.40899999999999</v>
      </c>
      <c r="L133" s="32">
        <v>73</v>
      </c>
      <c r="M133" s="25">
        <v>0.97</v>
      </c>
      <c r="N133" s="25">
        <v>1</v>
      </c>
    </row>
    <row r="134" spans="1:14">
      <c r="A134" s="31">
        <v>387418</v>
      </c>
      <c r="B134" s="34">
        <v>4</v>
      </c>
      <c r="C134" s="32">
        <v>5</v>
      </c>
      <c r="D134" s="32">
        <v>2004</v>
      </c>
      <c r="E134" s="32">
        <v>115</v>
      </c>
      <c r="F134" s="32">
        <v>4</v>
      </c>
      <c r="G134" s="32">
        <v>1</v>
      </c>
      <c r="H134" s="33">
        <v>92</v>
      </c>
      <c r="I134" s="25">
        <v>0.5</v>
      </c>
      <c r="J134" s="25">
        <v>1</v>
      </c>
      <c r="K134" s="33">
        <v>261.40899999999999</v>
      </c>
      <c r="L134" s="32">
        <v>73</v>
      </c>
      <c r="M134" s="25">
        <v>0.97</v>
      </c>
      <c r="N134" s="25">
        <v>1</v>
      </c>
    </row>
    <row r="135" spans="1:14">
      <c r="A135" s="31">
        <v>461110</v>
      </c>
      <c r="B135" s="34">
        <v>5</v>
      </c>
      <c r="C135" s="32">
        <v>5</v>
      </c>
      <c r="D135" s="32">
        <v>2004</v>
      </c>
      <c r="E135" s="32">
        <v>115</v>
      </c>
      <c r="F135" s="32">
        <v>4</v>
      </c>
      <c r="G135" s="32">
        <v>1</v>
      </c>
      <c r="H135" s="33">
        <v>92</v>
      </c>
      <c r="I135" s="25">
        <v>0.5</v>
      </c>
      <c r="J135" s="25">
        <v>1</v>
      </c>
      <c r="K135" s="33">
        <v>261.40899999999999</v>
      </c>
      <c r="L135" s="32">
        <v>73</v>
      </c>
      <c r="M135" s="25">
        <v>0.97</v>
      </c>
      <c r="N135" s="25">
        <v>1</v>
      </c>
    </row>
    <row r="136" spans="1:14">
      <c r="A136" s="31">
        <v>478932</v>
      </c>
      <c r="B136" s="34">
        <v>5</v>
      </c>
      <c r="C136" s="32">
        <v>5</v>
      </c>
      <c r="D136" s="32">
        <v>2004</v>
      </c>
      <c r="E136" s="32">
        <v>115</v>
      </c>
      <c r="F136" s="32">
        <v>4</v>
      </c>
      <c r="G136" s="32">
        <v>1</v>
      </c>
      <c r="H136" s="33">
        <v>92</v>
      </c>
      <c r="I136" s="25">
        <v>0.5</v>
      </c>
      <c r="J136" s="25">
        <v>1</v>
      </c>
      <c r="K136" s="33">
        <v>261.40899999999999</v>
      </c>
      <c r="L136" s="32">
        <v>73</v>
      </c>
      <c r="M136" s="25">
        <v>0.97</v>
      </c>
      <c r="N136" s="25">
        <v>1</v>
      </c>
    </row>
    <row r="137" spans="1:14">
      <c r="A137" s="31">
        <v>521315</v>
      </c>
      <c r="B137" s="34">
        <v>5</v>
      </c>
      <c r="C137" s="32">
        <v>5</v>
      </c>
      <c r="D137" s="32">
        <v>2004</v>
      </c>
      <c r="E137" s="32">
        <v>115</v>
      </c>
      <c r="F137" s="32">
        <v>4</v>
      </c>
      <c r="G137" s="32">
        <v>1</v>
      </c>
      <c r="H137" s="33">
        <v>92</v>
      </c>
      <c r="I137" s="25">
        <v>0.5</v>
      </c>
      <c r="J137" s="25">
        <v>1</v>
      </c>
      <c r="K137" s="33">
        <v>261.40899999999999</v>
      </c>
      <c r="L137" s="32">
        <v>73</v>
      </c>
      <c r="M137" s="25">
        <v>0.97</v>
      </c>
      <c r="N137" s="25">
        <v>1</v>
      </c>
    </row>
    <row r="138" spans="1:14">
      <c r="A138" s="31">
        <v>542907</v>
      </c>
      <c r="B138" s="34">
        <v>4</v>
      </c>
      <c r="C138" s="32">
        <v>5</v>
      </c>
      <c r="D138" s="32">
        <v>2004</v>
      </c>
      <c r="E138" s="32">
        <v>115</v>
      </c>
      <c r="F138" s="32">
        <v>4</v>
      </c>
      <c r="G138" s="32">
        <v>1</v>
      </c>
      <c r="H138" s="33">
        <v>92</v>
      </c>
      <c r="I138" s="25">
        <v>0.5</v>
      </c>
      <c r="J138" s="25">
        <v>1</v>
      </c>
      <c r="K138" s="33">
        <v>261.40899999999999</v>
      </c>
      <c r="L138" s="32">
        <v>73</v>
      </c>
      <c r="M138" s="25">
        <v>0.97</v>
      </c>
      <c r="N138" s="25">
        <v>1</v>
      </c>
    </row>
    <row r="139" spans="1:14">
      <c r="A139" s="31">
        <v>612111</v>
      </c>
      <c r="B139" s="34">
        <v>5</v>
      </c>
      <c r="C139" s="32">
        <v>5</v>
      </c>
      <c r="D139" s="32">
        <v>2004</v>
      </c>
      <c r="E139" s="32">
        <v>115</v>
      </c>
      <c r="F139" s="32">
        <v>4</v>
      </c>
      <c r="G139" s="32">
        <v>1</v>
      </c>
      <c r="H139" s="33">
        <v>92</v>
      </c>
      <c r="I139" s="25">
        <v>0.5</v>
      </c>
      <c r="J139" s="25">
        <v>1</v>
      </c>
      <c r="K139" s="33">
        <v>261.40899999999999</v>
      </c>
      <c r="L139" s="32">
        <v>73</v>
      </c>
      <c r="M139" s="25">
        <v>0.97</v>
      </c>
      <c r="N139" s="25">
        <v>1</v>
      </c>
    </row>
    <row r="140" spans="1:14">
      <c r="A140" s="31">
        <v>697038</v>
      </c>
      <c r="B140" s="34">
        <v>5</v>
      </c>
      <c r="C140" s="32">
        <v>5</v>
      </c>
      <c r="D140" s="32">
        <v>2004</v>
      </c>
      <c r="E140" s="32">
        <v>115</v>
      </c>
      <c r="F140" s="32">
        <v>4</v>
      </c>
      <c r="G140" s="32">
        <v>1</v>
      </c>
      <c r="H140" s="33">
        <v>92</v>
      </c>
      <c r="I140" s="25">
        <v>0.5</v>
      </c>
      <c r="J140" s="25">
        <v>1</v>
      </c>
      <c r="K140" s="33">
        <v>261.40899999999999</v>
      </c>
      <c r="L140" s="32">
        <v>73</v>
      </c>
      <c r="M140" s="25">
        <v>0.97</v>
      </c>
      <c r="N140" s="25">
        <v>1</v>
      </c>
    </row>
    <row r="141" spans="1:14">
      <c r="A141" s="31">
        <v>714635</v>
      </c>
      <c r="B141" s="34">
        <v>4</v>
      </c>
      <c r="C141" s="32">
        <v>5</v>
      </c>
      <c r="D141" s="32">
        <v>2004</v>
      </c>
      <c r="E141" s="32">
        <v>115</v>
      </c>
      <c r="F141" s="32">
        <v>4</v>
      </c>
      <c r="G141" s="32">
        <v>1</v>
      </c>
      <c r="H141" s="33">
        <v>92</v>
      </c>
      <c r="I141" s="25">
        <v>0.5</v>
      </c>
      <c r="J141" s="25">
        <v>1</v>
      </c>
      <c r="K141" s="33">
        <v>261.40899999999999</v>
      </c>
      <c r="L141" s="32">
        <v>73</v>
      </c>
      <c r="M141" s="25">
        <v>0.97</v>
      </c>
      <c r="N141" s="25">
        <v>1</v>
      </c>
    </row>
    <row r="142" spans="1:14">
      <c r="A142" s="31">
        <v>716173</v>
      </c>
      <c r="B142" s="34">
        <v>5</v>
      </c>
      <c r="C142" s="32">
        <v>5</v>
      </c>
      <c r="D142" s="32">
        <v>2004</v>
      </c>
      <c r="E142" s="32">
        <v>115</v>
      </c>
      <c r="F142" s="32">
        <v>4</v>
      </c>
      <c r="G142" s="32">
        <v>1</v>
      </c>
      <c r="H142" s="33">
        <v>92</v>
      </c>
      <c r="I142" s="25">
        <v>0.5</v>
      </c>
      <c r="J142" s="25">
        <v>1</v>
      </c>
      <c r="K142" s="33">
        <v>261.40899999999999</v>
      </c>
      <c r="L142" s="32">
        <v>73</v>
      </c>
      <c r="M142" s="25">
        <v>0.97</v>
      </c>
      <c r="N142" s="25">
        <v>1</v>
      </c>
    </row>
    <row r="143" spans="1:14">
      <c r="A143" s="31">
        <v>762998</v>
      </c>
      <c r="B143" s="34">
        <v>4</v>
      </c>
      <c r="C143" s="32">
        <v>5</v>
      </c>
      <c r="D143" s="32">
        <v>2004</v>
      </c>
      <c r="E143" s="32">
        <v>115</v>
      </c>
      <c r="F143" s="32">
        <v>4</v>
      </c>
      <c r="G143" s="32">
        <v>1</v>
      </c>
      <c r="H143" s="33">
        <v>92</v>
      </c>
      <c r="I143" s="25">
        <v>0.5</v>
      </c>
      <c r="J143" s="25">
        <v>1</v>
      </c>
      <c r="K143" s="33">
        <v>261.40899999999999</v>
      </c>
      <c r="L143" s="32">
        <v>73</v>
      </c>
      <c r="M143" s="25">
        <v>0.97</v>
      </c>
      <c r="N143" s="25">
        <v>1</v>
      </c>
    </row>
    <row r="144" spans="1:14">
      <c r="A144" s="31">
        <v>774602</v>
      </c>
      <c r="B144" s="34">
        <v>5</v>
      </c>
      <c r="C144" s="32">
        <v>5</v>
      </c>
      <c r="D144" s="32">
        <v>2004</v>
      </c>
      <c r="E144" s="32">
        <v>115</v>
      </c>
      <c r="F144" s="32">
        <v>4</v>
      </c>
      <c r="G144" s="32">
        <v>1</v>
      </c>
      <c r="H144" s="33">
        <v>92</v>
      </c>
      <c r="I144" s="25">
        <v>0.5</v>
      </c>
      <c r="J144" s="25">
        <v>1</v>
      </c>
      <c r="K144" s="33">
        <v>261.40899999999999</v>
      </c>
      <c r="L144" s="32">
        <v>73</v>
      </c>
      <c r="M144" s="25">
        <v>0.97</v>
      </c>
      <c r="N144" s="25">
        <v>1</v>
      </c>
    </row>
    <row r="145" spans="1:14">
      <c r="A145" s="31">
        <v>782075</v>
      </c>
      <c r="B145" s="34">
        <v>5</v>
      </c>
      <c r="C145" s="32">
        <v>5</v>
      </c>
      <c r="D145" s="32">
        <v>2004</v>
      </c>
      <c r="E145" s="32">
        <v>115</v>
      </c>
      <c r="F145" s="32">
        <v>4</v>
      </c>
      <c r="G145" s="32">
        <v>1</v>
      </c>
      <c r="H145" s="33">
        <v>92</v>
      </c>
      <c r="I145" s="25">
        <v>0.5</v>
      </c>
      <c r="J145" s="25">
        <v>1</v>
      </c>
      <c r="K145" s="33">
        <v>261.40899999999999</v>
      </c>
      <c r="L145" s="32">
        <v>73</v>
      </c>
      <c r="M145" s="25">
        <v>0.97</v>
      </c>
      <c r="N145" s="25">
        <v>1</v>
      </c>
    </row>
    <row r="146" spans="1:14">
      <c r="A146" s="31">
        <v>825819</v>
      </c>
      <c r="B146" s="34">
        <v>4</v>
      </c>
      <c r="C146" s="32">
        <v>5</v>
      </c>
      <c r="D146" s="32">
        <v>2004</v>
      </c>
      <c r="E146" s="32">
        <v>115</v>
      </c>
      <c r="F146" s="32">
        <v>4</v>
      </c>
      <c r="G146" s="32">
        <v>1</v>
      </c>
      <c r="H146" s="33">
        <v>92</v>
      </c>
      <c r="I146" s="25">
        <v>0.5</v>
      </c>
      <c r="J146" s="25">
        <v>1</v>
      </c>
      <c r="K146" s="33">
        <v>261.40899999999999</v>
      </c>
      <c r="L146" s="32">
        <v>73</v>
      </c>
      <c r="M146" s="25">
        <v>0.97</v>
      </c>
      <c r="N146" s="25">
        <v>1</v>
      </c>
    </row>
    <row r="147" spans="1:14">
      <c r="A147" s="31">
        <v>844049</v>
      </c>
      <c r="B147" s="34">
        <v>5</v>
      </c>
      <c r="C147" s="32">
        <v>5</v>
      </c>
      <c r="D147" s="32">
        <v>2004</v>
      </c>
      <c r="E147" s="32">
        <v>115</v>
      </c>
      <c r="F147" s="32">
        <v>4</v>
      </c>
      <c r="G147" s="32">
        <v>1</v>
      </c>
      <c r="H147" s="33">
        <v>92</v>
      </c>
      <c r="I147" s="25">
        <v>0.5</v>
      </c>
      <c r="J147" s="25">
        <v>1</v>
      </c>
      <c r="K147" s="33">
        <v>261.40899999999999</v>
      </c>
      <c r="L147" s="32">
        <v>73</v>
      </c>
      <c r="M147" s="25">
        <v>0.97</v>
      </c>
      <c r="N147" s="25">
        <v>1</v>
      </c>
    </row>
    <row r="148" spans="1:14">
      <c r="A148" s="31">
        <v>862596</v>
      </c>
      <c r="B148" s="34">
        <v>4</v>
      </c>
      <c r="C148" s="32">
        <v>5</v>
      </c>
      <c r="D148" s="32">
        <v>2004</v>
      </c>
      <c r="E148" s="32">
        <v>115</v>
      </c>
      <c r="F148" s="32">
        <v>4</v>
      </c>
      <c r="G148" s="32">
        <v>1</v>
      </c>
      <c r="H148" s="33">
        <v>92</v>
      </c>
      <c r="I148" s="25">
        <v>0.5</v>
      </c>
      <c r="J148" s="25">
        <v>1</v>
      </c>
      <c r="K148" s="33">
        <v>261.40899999999999</v>
      </c>
      <c r="L148" s="32">
        <v>73</v>
      </c>
      <c r="M148" s="25">
        <v>0.97</v>
      </c>
      <c r="N148" s="25">
        <v>1</v>
      </c>
    </row>
    <row r="149" spans="1:14">
      <c r="A149" s="31">
        <v>879760</v>
      </c>
      <c r="B149" s="34">
        <v>5</v>
      </c>
      <c r="C149" s="32">
        <v>5</v>
      </c>
      <c r="D149" s="32">
        <v>2004</v>
      </c>
      <c r="E149" s="32">
        <v>115</v>
      </c>
      <c r="F149" s="32">
        <v>4</v>
      </c>
      <c r="G149" s="32">
        <v>1</v>
      </c>
      <c r="H149" s="33">
        <v>92</v>
      </c>
      <c r="I149" s="25">
        <v>0.5</v>
      </c>
      <c r="J149" s="25">
        <v>1</v>
      </c>
      <c r="K149" s="33">
        <v>261.40899999999999</v>
      </c>
      <c r="L149" s="32">
        <v>73</v>
      </c>
      <c r="M149" s="25">
        <v>0.97</v>
      </c>
      <c r="N149" s="25">
        <v>1</v>
      </c>
    </row>
    <row r="150" spans="1:14">
      <c r="A150" s="31">
        <v>895443</v>
      </c>
      <c r="B150" s="34">
        <v>3</v>
      </c>
      <c r="C150" s="32">
        <v>5</v>
      </c>
      <c r="D150" s="32">
        <v>2004</v>
      </c>
      <c r="E150" s="32">
        <v>115</v>
      </c>
      <c r="F150" s="32">
        <v>4</v>
      </c>
      <c r="G150" s="32">
        <v>1</v>
      </c>
      <c r="H150" s="33">
        <v>92</v>
      </c>
      <c r="I150" s="25">
        <v>0.5</v>
      </c>
      <c r="J150" s="25">
        <v>1</v>
      </c>
      <c r="K150" s="33">
        <v>261.40899999999999</v>
      </c>
      <c r="L150" s="32">
        <v>73</v>
      </c>
      <c r="M150" s="25">
        <v>0.97</v>
      </c>
      <c r="N150" s="25">
        <v>1</v>
      </c>
    </row>
    <row r="151" spans="1:14">
      <c r="A151" s="31">
        <v>904391</v>
      </c>
      <c r="B151" s="34">
        <v>5</v>
      </c>
      <c r="C151" s="32">
        <v>5</v>
      </c>
      <c r="D151" s="32">
        <v>2004</v>
      </c>
      <c r="E151" s="32">
        <v>115</v>
      </c>
      <c r="F151" s="32">
        <v>4</v>
      </c>
      <c r="G151" s="32">
        <v>1</v>
      </c>
      <c r="H151" s="33">
        <v>92</v>
      </c>
      <c r="I151" s="25">
        <v>0.5</v>
      </c>
      <c r="J151" s="25">
        <v>1</v>
      </c>
      <c r="K151" s="33">
        <v>261.40899999999999</v>
      </c>
      <c r="L151" s="32">
        <v>73</v>
      </c>
      <c r="M151" s="25">
        <v>0.97</v>
      </c>
      <c r="N151" s="25">
        <v>1</v>
      </c>
    </row>
    <row r="152" spans="1:14">
      <c r="A152" s="31">
        <v>16272</v>
      </c>
      <c r="B152" s="34">
        <v>3</v>
      </c>
      <c r="C152" s="32">
        <v>6</v>
      </c>
      <c r="D152" s="32">
        <v>2004</v>
      </c>
      <c r="E152" s="32">
        <v>100</v>
      </c>
      <c r="F152" s="32">
        <v>4</v>
      </c>
      <c r="G152" s="32">
        <v>4</v>
      </c>
      <c r="H152" s="33">
        <v>1</v>
      </c>
      <c r="I152" s="25">
        <v>0.47</v>
      </c>
      <c r="J152" s="25">
        <v>0</v>
      </c>
      <c r="K152" s="33">
        <v>103</v>
      </c>
      <c r="L152" s="32">
        <v>12</v>
      </c>
      <c r="M152" s="25">
        <v>0.47</v>
      </c>
      <c r="N152" s="32">
        <v>0</v>
      </c>
    </row>
    <row r="153" spans="1:14">
      <c r="A153" s="31">
        <v>108936</v>
      </c>
      <c r="B153" s="34">
        <v>5</v>
      </c>
      <c r="C153" s="32">
        <v>6</v>
      </c>
      <c r="D153" s="32">
        <v>2004</v>
      </c>
      <c r="E153" s="32">
        <v>100</v>
      </c>
      <c r="F153" s="32">
        <v>4</v>
      </c>
      <c r="G153" s="32">
        <v>4</v>
      </c>
      <c r="H153" s="33">
        <v>1</v>
      </c>
      <c r="I153" s="25">
        <v>0.47</v>
      </c>
      <c r="J153" s="25">
        <v>0</v>
      </c>
      <c r="K153" s="33">
        <v>103</v>
      </c>
      <c r="L153" s="32">
        <v>12</v>
      </c>
      <c r="M153" s="25">
        <v>0.47</v>
      </c>
      <c r="N153" s="32">
        <v>0</v>
      </c>
    </row>
    <row r="154" spans="1:14">
      <c r="A154" s="31">
        <v>110938</v>
      </c>
      <c r="B154" s="34">
        <v>4</v>
      </c>
      <c r="C154" s="32">
        <v>6</v>
      </c>
      <c r="D154" s="32">
        <v>2004</v>
      </c>
      <c r="E154" s="32">
        <v>100</v>
      </c>
      <c r="F154" s="32">
        <v>4</v>
      </c>
      <c r="G154" s="32">
        <v>4</v>
      </c>
      <c r="H154" s="33">
        <v>1</v>
      </c>
      <c r="I154" s="25">
        <v>0.47</v>
      </c>
      <c r="J154" s="25">
        <v>0</v>
      </c>
      <c r="K154" s="33">
        <v>103</v>
      </c>
      <c r="L154" s="32">
        <v>12</v>
      </c>
      <c r="M154" s="25">
        <v>0.47</v>
      </c>
      <c r="N154" s="32">
        <v>0</v>
      </c>
    </row>
    <row r="155" spans="1:14">
      <c r="A155" s="31">
        <v>134182</v>
      </c>
      <c r="B155" s="34">
        <v>1</v>
      </c>
      <c r="C155" s="32">
        <v>6</v>
      </c>
      <c r="D155" s="32">
        <v>2004</v>
      </c>
      <c r="E155" s="32">
        <v>100</v>
      </c>
      <c r="F155" s="32">
        <v>4</v>
      </c>
      <c r="G155" s="32">
        <v>4</v>
      </c>
      <c r="H155" s="33">
        <v>1</v>
      </c>
      <c r="I155" s="25">
        <v>0.47</v>
      </c>
      <c r="J155" s="25">
        <v>0</v>
      </c>
      <c r="K155" s="33">
        <v>103</v>
      </c>
      <c r="L155" s="32">
        <v>12</v>
      </c>
      <c r="M155" s="25">
        <v>0.47</v>
      </c>
      <c r="N155" s="32">
        <v>0</v>
      </c>
    </row>
    <row r="156" spans="1:14">
      <c r="A156" s="31">
        <v>149575</v>
      </c>
      <c r="B156" s="34">
        <v>4</v>
      </c>
      <c r="C156" s="32">
        <v>6</v>
      </c>
      <c r="D156" s="32">
        <v>2004</v>
      </c>
      <c r="E156" s="32">
        <v>100</v>
      </c>
      <c r="F156" s="32">
        <v>4</v>
      </c>
      <c r="G156" s="32">
        <v>4</v>
      </c>
      <c r="H156" s="33">
        <v>1</v>
      </c>
      <c r="I156" s="25">
        <v>0.47</v>
      </c>
      <c r="J156" s="25">
        <v>0</v>
      </c>
      <c r="K156" s="33">
        <v>103</v>
      </c>
      <c r="L156" s="32">
        <v>12</v>
      </c>
      <c r="M156" s="25">
        <v>0.47</v>
      </c>
      <c r="N156" s="32">
        <v>0</v>
      </c>
    </row>
    <row r="157" spans="1:14">
      <c r="A157" s="31">
        <v>248904</v>
      </c>
      <c r="B157" s="34">
        <v>4</v>
      </c>
      <c r="C157" s="32">
        <v>6</v>
      </c>
      <c r="D157" s="32">
        <v>2004</v>
      </c>
      <c r="E157" s="32">
        <v>100</v>
      </c>
      <c r="F157" s="32">
        <v>4</v>
      </c>
      <c r="G157" s="32">
        <v>4</v>
      </c>
      <c r="H157" s="33">
        <v>1</v>
      </c>
      <c r="I157" s="25">
        <v>0.47</v>
      </c>
      <c r="J157" s="25">
        <v>0</v>
      </c>
      <c r="K157" s="33">
        <v>103</v>
      </c>
      <c r="L157" s="32">
        <v>12</v>
      </c>
      <c r="M157" s="25">
        <v>0.47</v>
      </c>
      <c r="N157" s="32">
        <v>0</v>
      </c>
    </row>
    <row r="158" spans="1:14">
      <c r="A158" s="31">
        <v>265257</v>
      </c>
      <c r="B158" s="34">
        <v>5</v>
      </c>
      <c r="C158" s="32">
        <v>6</v>
      </c>
      <c r="D158" s="32">
        <v>2004</v>
      </c>
      <c r="E158" s="32">
        <v>100</v>
      </c>
      <c r="F158" s="32">
        <v>4</v>
      </c>
      <c r="G158" s="32">
        <v>4</v>
      </c>
      <c r="H158" s="33">
        <v>1</v>
      </c>
      <c r="I158" s="25">
        <v>0.47</v>
      </c>
      <c r="J158" s="25">
        <v>0</v>
      </c>
      <c r="K158" s="33">
        <v>103</v>
      </c>
      <c r="L158" s="32">
        <v>12</v>
      </c>
      <c r="M158" s="25">
        <v>0.47</v>
      </c>
      <c r="N158" s="32">
        <v>0</v>
      </c>
    </row>
    <row r="159" spans="1:14">
      <c r="A159" s="31">
        <v>279966</v>
      </c>
      <c r="B159" s="34">
        <v>3</v>
      </c>
      <c r="C159" s="32">
        <v>6</v>
      </c>
      <c r="D159" s="32">
        <v>2004</v>
      </c>
      <c r="E159" s="32">
        <v>100</v>
      </c>
      <c r="F159" s="32">
        <v>4</v>
      </c>
      <c r="G159" s="32">
        <v>4</v>
      </c>
      <c r="H159" s="33">
        <v>1</v>
      </c>
      <c r="I159" s="25">
        <v>0.47</v>
      </c>
      <c r="J159" s="25">
        <v>0</v>
      </c>
      <c r="K159" s="33">
        <v>103</v>
      </c>
      <c r="L159" s="32">
        <v>12</v>
      </c>
      <c r="M159" s="25">
        <v>0.47</v>
      </c>
      <c r="N159" s="32">
        <v>0</v>
      </c>
    </row>
    <row r="160" spans="1:14">
      <c r="A160" s="31">
        <v>305344</v>
      </c>
      <c r="B160" s="34">
        <v>1</v>
      </c>
      <c r="C160" s="32">
        <v>6</v>
      </c>
      <c r="D160" s="32">
        <v>2004</v>
      </c>
      <c r="E160" s="32">
        <v>100</v>
      </c>
      <c r="F160" s="32">
        <v>4</v>
      </c>
      <c r="G160" s="32">
        <v>4</v>
      </c>
      <c r="H160" s="33">
        <v>1</v>
      </c>
      <c r="I160" s="25">
        <v>0.47</v>
      </c>
      <c r="J160" s="25">
        <v>0</v>
      </c>
      <c r="K160" s="33">
        <v>103</v>
      </c>
      <c r="L160" s="32">
        <v>12</v>
      </c>
      <c r="M160" s="25">
        <v>0.47</v>
      </c>
      <c r="N160" s="32">
        <v>0</v>
      </c>
    </row>
    <row r="161" spans="1:14">
      <c r="A161" s="31">
        <v>370735</v>
      </c>
      <c r="B161" s="34">
        <v>4</v>
      </c>
      <c r="C161" s="32">
        <v>6</v>
      </c>
      <c r="D161" s="32">
        <v>2004</v>
      </c>
      <c r="E161" s="32">
        <v>100</v>
      </c>
      <c r="F161" s="32">
        <v>4</v>
      </c>
      <c r="G161" s="32">
        <v>4</v>
      </c>
      <c r="H161" s="33">
        <v>1</v>
      </c>
      <c r="I161" s="25">
        <v>0.47</v>
      </c>
      <c r="J161" s="25">
        <v>0</v>
      </c>
      <c r="K161" s="33">
        <v>103</v>
      </c>
      <c r="L161" s="32">
        <v>12</v>
      </c>
      <c r="M161" s="25">
        <v>0.47</v>
      </c>
      <c r="N161" s="32">
        <v>0</v>
      </c>
    </row>
    <row r="162" spans="1:14">
      <c r="A162" s="31">
        <v>379411</v>
      </c>
      <c r="B162" s="34">
        <v>4</v>
      </c>
      <c r="C162" s="32">
        <v>6</v>
      </c>
      <c r="D162" s="32">
        <v>2004</v>
      </c>
      <c r="E162" s="32">
        <v>100</v>
      </c>
      <c r="F162" s="32">
        <v>4</v>
      </c>
      <c r="G162" s="32">
        <v>4</v>
      </c>
      <c r="H162" s="33">
        <v>1</v>
      </c>
      <c r="I162" s="25">
        <v>0.47</v>
      </c>
      <c r="J162" s="25">
        <v>0</v>
      </c>
      <c r="K162" s="33">
        <v>103</v>
      </c>
      <c r="L162" s="32">
        <v>12</v>
      </c>
      <c r="M162" s="25">
        <v>0.47</v>
      </c>
      <c r="N162" s="32">
        <v>0</v>
      </c>
    </row>
    <row r="163" spans="1:14">
      <c r="A163" s="31">
        <v>380505</v>
      </c>
      <c r="B163" s="34">
        <v>4</v>
      </c>
      <c r="C163" s="32">
        <v>6</v>
      </c>
      <c r="D163" s="32">
        <v>2004</v>
      </c>
      <c r="E163" s="32">
        <v>100</v>
      </c>
      <c r="F163" s="32">
        <v>4</v>
      </c>
      <c r="G163" s="32">
        <v>4</v>
      </c>
      <c r="H163" s="33">
        <v>1</v>
      </c>
      <c r="I163" s="25">
        <v>0.47</v>
      </c>
      <c r="J163" s="25">
        <v>0</v>
      </c>
      <c r="K163" s="33">
        <v>103</v>
      </c>
      <c r="L163" s="32">
        <v>12</v>
      </c>
      <c r="M163" s="25">
        <v>0.47</v>
      </c>
      <c r="N163" s="32">
        <v>0</v>
      </c>
    </row>
    <row r="164" spans="1:14">
      <c r="A164" s="31">
        <v>387418</v>
      </c>
      <c r="B164" s="34">
        <v>1</v>
      </c>
      <c r="C164" s="32">
        <v>6</v>
      </c>
      <c r="D164" s="32">
        <v>2004</v>
      </c>
      <c r="E164" s="32">
        <v>100</v>
      </c>
      <c r="F164" s="32">
        <v>4</v>
      </c>
      <c r="G164" s="32">
        <v>4</v>
      </c>
      <c r="H164" s="33">
        <v>1</v>
      </c>
      <c r="I164" s="25">
        <v>0.47</v>
      </c>
      <c r="J164" s="25">
        <v>0</v>
      </c>
      <c r="K164" s="33">
        <v>103</v>
      </c>
      <c r="L164" s="32">
        <v>12</v>
      </c>
      <c r="M164" s="25">
        <v>0.47</v>
      </c>
      <c r="N164" s="32">
        <v>0</v>
      </c>
    </row>
    <row r="165" spans="1:14">
      <c r="A165" s="31">
        <v>461110</v>
      </c>
      <c r="B165" s="34">
        <v>4</v>
      </c>
      <c r="C165" s="32">
        <v>6</v>
      </c>
      <c r="D165" s="32">
        <v>2004</v>
      </c>
      <c r="E165" s="32">
        <v>100</v>
      </c>
      <c r="F165" s="32">
        <v>4</v>
      </c>
      <c r="G165" s="32">
        <v>4</v>
      </c>
      <c r="H165" s="33">
        <v>1</v>
      </c>
      <c r="I165" s="25">
        <v>0.47</v>
      </c>
      <c r="J165" s="25">
        <v>0</v>
      </c>
      <c r="K165" s="33">
        <v>103</v>
      </c>
      <c r="L165" s="32">
        <v>12</v>
      </c>
      <c r="M165" s="25">
        <v>0.47</v>
      </c>
      <c r="N165" s="32">
        <v>0</v>
      </c>
    </row>
    <row r="166" spans="1:14">
      <c r="A166" s="31">
        <v>478932</v>
      </c>
      <c r="B166" s="34">
        <v>4</v>
      </c>
      <c r="C166" s="32">
        <v>6</v>
      </c>
      <c r="D166" s="32">
        <v>2004</v>
      </c>
      <c r="E166" s="32">
        <v>100</v>
      </c>
      <c r="F166" s="32">
        <v>4</v>
      </c>
      <c r="G166" s="32">
        <v>4</v>
      </c>
      <c r="H166" s="33">
        <v>1</v>
      </c>
      <c r="I166" s="25">
        <v>0.47</v>
      </c>
      <c r="J166" s="25">
        <v>0</v>
      </c>
      <c r="K166" s="33">
        <v>103</v>
      </c>
      <c r="L166" s="32">
        <v>12</v>
      </c>
      <c r="M166" s="25">
        <v>0.47</v>
      </c>
      <c r="N166" s="32">
        <v>0</v>
      </c>
    </row>
    <row r="167" spans="1:14">
      <c r="A167" s="31">
        <v>521315</v>
      </c>
      <c r="B167" s="34">
        <v>3</v>
      </c>
      <c r="C167" s="32">
        <v>6</v>
      </c>
      <c r="D167" s="32">
        <v>2004</v>
      </c>
      <c r="E167" s="32">
        <v>100</v>
      </c>
      <c r="F167" s="32">
        <v>4</v>
      </c>
      <c r="G167" s="32">
        <v>4</v>
      </c>
      <c r="H167" s="33">
        <v>1</v>
      </c>
      <c r="I167" s="25">
        <v>0.47</v>
      </c>
      <c r="J167" s="25">
        <v>0</v>
      </c>
      <c r="K167" s="33">
        <v>103</v>
      </c>
      <c r="L167" s="32">
        <v>12</v>
      </c>
      <c r="M167" s="25">
        <v>0.47</v>
      </c>
      <c r="N167" s="32">
        <v>0</v>
      </c>
    </row>
    <row r="168" spans="1:14">
      <c r="A168" s="31">
        <v>542907</v>
      </c>
      <c r="B168" s="34">
        <v>3</v>
      </c>
      <c r="C168" s="32">
        <v>6</v>
      </c>
      <c r="D168" s="32">
        <v>2004</v>
      </c>
      <c r="E168" s="32">
        <v>100</v>
      </c>
      <c r="F168" s="32">
        <v>4</v>
      </c>
      <c r="G168" s="32">
        <v>4</v>
      </c>
      <c r="H168" s="33">
        <v>1</v>
      </c>
      <c r="I168" s="25">
        <v>0.47</v>
      </c>
      <c r="J168" s="25">
        <v>0</v>
      </c>
      <c r="K168" s="33">
        <v>103</v>
      </c>
      <c r="L168" s="32">
        <v>12</v>
      </c>
      <c r="M168" s="25">
        <v>0.47</v>
      </c>
      <c r="N168" s="32">
        <v>0</v>
      </c>
    </row>
    <row r="169" spans="1:14">
      <c r="A169" s="31">
        <v>612111</v>
      </c>
      <c r="B169" s="34">
        <v>5</v>
      </c>
      <c r="C169" s="32">
        <v>6</v>
      </c>
      <c r="D169" s="32">
        <v>2004</v>
      </c>
      <c r="E169" s="32">
        <v>100</v>
      </c>
      <c r="F169" s="32">
        <v>4</v>
      </c>
      <c r="G169" s="32">
        <v>4</v>
      </c>
      <c r="H169" s="33">
        <v>1</v>
      </c>
      <c r="I169" s="25">
        <v>0.47</v>
      </c>
      <c r="J169" s="25">
        <v>0</v>
      </c>
      <c r="K169" s="33">
        <v>103</v>
      </c>
      <c r="L169" s="32">
        <v>12</v>
      </c>
      <c r="M169" s="25">
        <v>0.47</v>
      </c>
      <c r="N169" s="32">
        <v>0</v>
      </c>
    </row>
    <row r="170" spans="1:14">
      <c r="A170" s="31">
        <v>697038</v>
      </c>
      <c r="B170" s="34">
        <v>4</v>
      </c>
      <c r="C170" s="32">
        <v>6</v>
      </c>
      <c r="D170" s="32">
        <v>2004</v>
      </c>
      <c r="E170" s="32">
        <v>100</v>
      </c>
      <c r="F170" s="32">
        <v>4</v>
      </c>
      <c r="G170" s="32">
        <v>4</v>
      </c>
      <c r="H170" s="33">
        <v>1</v>
      </c>
      <c r="I170" s="25">
        <v>0.47</v>
      </c>
      <c r="J170" s="25">
        <v>0</v>
      </c>
      <c r="K170" s="33">
        <v>103</v>
      </c>
      <c r="L170" s="32">
        <v>12</v>
      </c>
      <c r="M170" s="25">
        <v>0.47</v>
      </c>
      <c r="N170" s="32">
        <v>0</v>
      </c>
    </row>
    <row r="171" spans="1:14">
      <c r="A171" s="31">
        <v>714635</v>
      </c>
      <c r="B171" s="34">
        <v>3</v>
      </c>
      <c r="C171" s="32">
        <v>6</v>
      </c>
      <c r="D171" s="32">
        <v>2004</v>
      </c>
      <c r="E171" s="32">
        <v>100</v>
      </c>
      <c r="F171" s="32">
        <v>4</v>
      </c>
      <c r="G171" s="32">
        <v>4</v>
      </c>
      <c r="H171" s="33">
        <v>1</v>
      </c>
      <c r="I171" s="25">
        <v>0.47</v>
      </c>
      <c r="J171" s="25">
        <v>0</v>
      </c>
      <c r="K171" s="33">
        <v>103</v>
      </c>
      <c r="L171" s="32">
        <v>12</v>
      </c>
      <c r="M171" s="25">
        <v>0.47</v>
      </c>
      <c r="N171" s="32">
        <v>0</v>
      </c>
    </row>
    <row r="172" spans="1:14">
      <c r="A172" s="31">
        <v>716173</v>
      </c>
      <c r="B172" s="34">
        <v>5</v>
      </c>
      <c r="C172" s="32">
        <v>6</v>
      </c>
      <c r="D172" s="32">
        <v>2004</v>
      </c>
      <c r="E172" s="32">
        <v>100</v>
      </c>
      <c r="F172" s="32">
        <v>4</v>
      </c>
      <c r="G172" s="32">
        <v>4</v>
      </c>
      <c r="H172" s="33">
        <v>1</v>
      </c>
      <c r="I172" s="25">
        <v>0.47</v>
      </c>
      <c r="J172" s="25">
        <v>0</v>
      </c>
      <c r="K172" s="33">
        <v>103</v>
      </c>
      <c r="L172" s="32">
        <v>12</v>
      </c>
      <c r="M172" s="25">
        <v>0.47</v>
      </c>
      <c r="N172" s="32">
        <v>0</v>
      </c>
    </row>
    <row r="173" spans="1:14">
      <c r="A173" s="31">
        <v>762998</v>
      </c>
      <c r="B173" s="34">
        <v>3</v>
      </c>
      <c r="C173" s="32">
        <v>6</v>
      </c>
      <c r="D173" s="32">
        <v>2004</v>
      </c>
      <c r="E173" s="32">
        <v>100</v>
      </c>
      <c r="F173" s="32">
        <v>4</v>
      </c>
      <c r="G173" s="32">
        <v>4</v>
      </c>
      <c r="H173" s="33">
        <v>1</v>
      </c>
      <c r="I173" s="25">
        <v>0.47</v>
      </c>
      <c r="J173" s="25">
        <v>0</v>
      </c>
      <c r="K173" s="33">
        <v>103</v>
      </c>
      <c r="L173" s="32">
        <v>12</v>
      </c>
      <c r="M173" s="25">
        <v>0.47</v>
      </c>
      <c r="N173" s="32">
        <v>0</v>
      </c>
    </row>
    <row r="174" spans="1:14">
      <c r="A174" s="31">
        <v>774602</v>
      </c>
      <c r="B174" s="34">
        <v>4</v>
      </c>
      <c r="C174" s="32">
        <v>6</v>
      </c>
      <c r="D174" s="32">
        <v>2004</v>
      </c>
      <c r="E174" s="32">
        <v>100</v>
      </c>
      <c r="F174" s="32">
        <v>4</v>
      </c>
      <c r="G174" s="32">
        <v>4</v>
      </c>
      <c r="H174" s="33">
        <v>1</v>
      </c>
      <c r="I174" s="25">
        <v>0.47</v>
      </c>
      <c r="J174" s="25">
        <v>0</v>
      </c>
      <c r="K174" s="33">
        <v>103</v>
      </c>
      <c r="L174" s="32">
        <v>12</v>
      </c>
      <c r="M174" s="25">
        <v>0.47</v>
      </c>
      <c r="N174" s="32">
        <v>0</v>
      </c>
    </row>
    <row r="175" spans="1:14">
      <c r="A175" s="31">
        <v>782075</v>
      </c>
      <c r="B175" s="34">
        <v>5</v>
      </c>
      <c r="C175" s="32">
        <v>6</v>
      </c>
      <c r="D175" s="32">
        <v>2004</v>
      </c>
      <c r="E175" s="32">
        <v>100</v>
      </c>
      <c r="F175" s="32">
        <v>4</v>
      </c>
      <c r="G175" s="32">
        <v>4</v>
      </c>
      <c r="H175" s="33">
        <v>1</v>
      </c>
      <c r="I175" s="25">
        <v>0.47</v>
      </c>
      <c r="J175" s="25">
        <v>0</v>
      </c>
      <c r="K175" s="33">
        <v>103</v>
      </c>
      <c r="L175" s="32">
        <v>12</v>
      </c>
      <c r="M175" s="25">
        <v>0.47</v>
      </c>
      <c r="N175" s="32">
        <v>0</v>
      </c>
    </row>
    <row r="176" spans="1:14">
      <c r="A176" s="31">
        <v>825819</v>
      </c>
      <c r="B176" s="34">
        <v>3</v>
      </c>
      <c r="C176" s="32">
        <v>6</v>
      </c>
      <c r="D176" s="32">
        <v>2004</v>
      </c>
      <c r="E176" s="32">
        <v>100</v>
      </c>
      <c r="F176" s="32">
        <v>4</v>
      </c>
      <c r="G176" s="32">
        <v>4</v>
      </c>
      <c r="H176" s="33">
        <v>1</v>
      </c>
      <c r="I176" s="25">
        <v>0.47</v>
      </c>
      <c r="J176" s="25">
        <v>0</v>
      </c>
      <c r="K176" s="33">
        <v>103</v>
      </c>
      <c r="L176" s="32">
        <v>12</v>
      </c>
      <c r="M176" s="25">
        <v>0.47</v>
      </c>
      <c r="N176" s="32">
        <v>0</v>
      </c>
    </row>
    <row r="177" spans="1:14">
      <c r="A177" s="31">
        <v>844049</v>
      </c>
      <c r="B177" s="34">
        <v>2</v>
      </c>
      <c r="C177" s="32">
        <v>6</v>
      </c>
      <c r="D177" s="32">
        <v>2004</v>
      </c>
      <c r="E177" s="32">
        <v>100</v>
      </c>
      <c r="F177" s="32">
        <v>4</v>
      </c>
      <c r="G177" s="32">
        <v>4</v>
      </c>
      <c r="H177" s="33">
        <v>1</v>
      </c>
      <c r="I177" s="25">
        <v>0.47</v>
      </c>
      <c r="J177" s="25">
        <v>0</v>
      </c>
      <c r="K177" s="33">
        <v>103</v>
      </c>
      <c r="L177" s="32">
        <v>12</v>
      </c>
      <c r="M177" s="25">
        <v>0.47</v>
      </c>
      <c r="N177" s="32">
        <v>0</v>
      </c>
    </row>
    <row r="178" spans="1:14">
      <c r="A178" s="31">
        <v>862596</v>
      </c>
      <c r="B178" s="34">
        <v>5</v>
      </c>
      <c r="C178" s="32">
        <v>6</v>
      </c>
      <c r="D178" s="32">
        <v>2004</v>
      </c>
      <c r="E178" s="32">
        <v>100</v>
      </c>
      <c r="F178" s="32">
        <v>4</v>
      </c>
      <c r="G178" s="32">
        <v>4</v>
      </c>
      <c r="H178" s="33">
        <v>1</v>
      </c>
      <c r="I178" s="25">
        <v>0.47</v>
      </c>
      <c r="J178" s="25">
        <v>0</v>
      </c>
      <c r="K178" s="33">
        <v>103</v>
      </c>
      <c r="L178" s="32">
        <v>12</v>
      </c>
      <c r="M178" s="25">
        <v>0.47</v>
      </c>
      <c r="N178" s="32">
        <v>0</v>
      </c>
    </row>
    <row r="179" spans="1:14">
      <c r="A179" s="31">
        <v>879760</v>
      </c>
      <c r="B179" s="34">
        <v>3</v>
      </c>
      <c r="C179" s="32">
        <v>6</v>
      </c>
      <c r="D179" s="32">
        <v>2004</v>
      </c>
      <c r="E179" s="32">
        <v>100</v>
      </c>
      <c r="F179" s="32">
        <v>4</v>
      </c>
      <c r="G179" s="32">
        <v>4</v>
      </c>
      <c r="H179" s="33">
        <v>1</v>
      </c>
      <c r="I179" s="25">
        <v>0.47</v>
      </c>
      <c r="J179" s="25">
        <v>0</v>
      </c>
      <c r="K179" s="33">
        <v>103</v>
      </c>
      <c r="L179" s="32">
        <v>12</v>
      </c>
      <c r="M179" s="25">
        <v>0.47</v>
      </c>
      <c r="N179" s="32">
        <v>0</v>
      </c>
    </row>
    <row r="180" spans="1:14">
      <c r="A180" s="31">
        <v>895443</v>
      </c>
      <c r="B180" s="34">
        <v>5</v>
      </c>
      <c r="C180" s="32">
        <v>6</v>
      </c>
      <c r="D180" s="32">
        <v>2004</v>
      </c>
      <c r="E180" s="32">
        <v>100</v>
      </c>
      <c r="F180" s="32">
        <v>4</v>
      </c>
      <c r="G180" s="32">
        <v>4</v>
      </c>
      <c r="H180" s="33">
        <v>1</v>
      </c>
      <c r="I180" s="25">
        <v>0.47</v>
      </c>
      <c r="J180" s="25">
        <v>0</v>
      </c>
      <c r="K180" s="33">
        <v>103</v>
      </c>
      <c r="L180" s="32">
        <v>12</v>
      </c>
      <c r="M180" s="25">
        <v>0.47</v>
      </c>
      <c r="N180" s="32">
        <v>0</v>
      </c>
    </row>
    <row r="181" spans="1:14">
      <c r="A181" s="31">
        <v>904391</v>
      </c>
      <c r="B181" s="34">
        <v>4</v>
      </c>
      <c r="C181" s="32">
        <v>6</v>
      </c>
      <c r="D181" s="32">
        <v>2004</v>
      </c>
      <c r="E181" s="32">
        <v>100</v>
      </c>
      <c r="F181" s="32">
        <v>4</v>
      </c>
      <c r="G181" s="32">
        <v>4</v>
      </c>
      <c r="H181" s="33">
        <v>1</v>
      </c>
      <c r="I181" s="25">
        <v>0.47</v>
      </c>
      <c r="J181" s="25">
        <v>0</v>
      </c>
      <c r="K181" s="33">
        <v>103</v>
      </c>
      <c r="L181" s="32">
        <v>12</v>
      </c>
      <c r="M181" s="25">
        <v>0.47</v>
      </c>
      <c r="N181" s="32">
        <v>0</v>
      </c>
    </row>
    <row r="182" spans="1:14">
      <c r="A182" s="31">
        <v>16272</v>
      </c>
      <c r="B182" s="34">
        <v>4</v>
      </c>
      <c r="C182" s="32">
        <v>7</v>
      </c>
      <c r="D182" s="32">
        <v>1978</v>
      </c>
      <c r="E182" s="32">
        <v>110</v>
      </c>
      <c r="F182" s="32">
        <v>2</v>
      </c>
      <c r="G182" s="32">
        <v>2</v>
      </c>
      <c r="H182" s="33">
        <v>6</v>
      </c>
      <c r="I182" s="25">
        <v>0.41</v>
      </c>
      <c r="J182" s="25">
        <v>0.5</v>
      </c>
      <c r="K182" s="33">
        <v>395</v>
      </c>
      <c r="L182" s="32">
        <v>11</v>
      </c>
      <c r="M182" s="25">
        <v>0.83</v>
      </c>
      <c r="N182" s="32">
        <v>1</v>
      </c>
    </row>
    <row r="183" spans="1:14">
      <c r="A183" s="31">
        <v>108936</v>
      </c>
      <c r="B183" s="34">
        <v>4</v>
      </c>
      <c r="C183" s="32">
        <v>7</v>
      </c>
      <c r="D183" s="32">
        <v>1978</v>
      </c>
      <c r="E183" s="32">
        <v>110</v>
      </c>
      <c r="F183" s="32">
        <v>2</v>
      </c>
      <c r="G183" s="32">
        <v>2</v>
      </c>
      <c r="H183" s="33">
        <v>6</v>
      </c>
      <c r="I183" s="25">
        <v>0.41</v>
      </c>
      <c r="J183" s="25">
        <v>0.5</v>
      </c>
      <c r="K183" s="33">
        <v>395</v>
      </c>
      <c r="L183" s="32">
        <v>11</v>
      </c>
      <c r="M183" s="25">
        <v>0.83</v>
      </c>
      <c r="N183" s="32">
        <v>1</v>
      </c>
    </row>
    <row r="184" spans="1:14">
      <c r="A184" s="31">
        <v>110938</v>
      </c>
      <c r="B184" s="34">
        <v>4</v>
      </c>
      <c r="C184" s="32">
        <v>7</v>
      </c>
      <c r="D184" s="32">
        <v>1978</v>
      </c>
      <c r="E184" s="32">
        <v>110</v>
      </c>
      <c r="F184" s="32">
        <v>2</v>
      </c>
      <c r="G184" s="32">
        <v>2</v>
      </c>
      <c r="H184" s="33">
        <v>6</v>
      </c>
      <c r="I184" s="25">
        <v>0.41</v>
      </c>
      <c r="J184" s="25">
        <v>0.5</v>
      </c>
      <c r="K184" s="33">
        <v>395</v>
      </c>
      <c r="L184" s="32">
        <v>11</v>
      </c>
      <c r="M184" s="25">
        <v>0.83</v>
      </c>
      <c r="N184" s="32">
        <v>1</v>
      </c>
    </row>
    <row r="185" spans="1:14">
      <c r="A185" s="31">
        <v>134182</v>
      </c>
      <c r="B185" s="34">
        <v>5</v>
      </c>
      <c r="C185" s="32">
        <v>7</v>
      </c>
      <c r="D185" s="32">
        <v>1978</v>
      </c>
      <c r="E185" s="32">
        <v>110</v>
      </c>
      <c r="F185" s="32">
        <v>2</v>
      </c>
      <c r="G185" s="32">
        <v>2</v>
      </c>
      <c r="H185" s="33">
        <v>6</v>
      </c>
      <c r="I185" s="25">
        <v>0.41</v>
      </c>
      <c r="J185" s="25">
        <v>0.5</v>
      </c>
      <c r="K185" s="33">
        <v>395</v>
      </c>
      <c r="L185" s="32">
        <v>11</v>
      </c>
      <c r="M185" s="25">
        <v>0.83</v>
      </c>
      <c r="N185" s="32">
        <v>1</v>
      </c>
    </row>
    <row r="186" spans="1:14">
      <c r="A186" s="31">
        <v>149575</v>
      </c>
      <c r="B186" s="34">
        <v>5</v>
      </c>
      <c r="C186" s="32">
        <v>7</v>
      </c>
      <c r="D186" s="32">
        <v>1978</v>
      </c>
      <c r="E186" s="32">
        <v>110</v>
      </c>
      <c r="F186" s="32">
        <v>2</v>
      </c>
      <c r="G186" s="32">
        <v>2</v>
      </c>
      <c r="H186" s="33">
        <v>6</v>
      </c>
      <c r="I186" s="25">
        <v>0.41</v>
      </c>
      <c r="J186" s="25">
        <v>0.5</v>
      </c>
      <c r="K186" s="33">
        <v>395</v>
      </c>
      <c r="L186" s="32">
        <v>11</v>
      </c>
      <c r="M186" s="25">
        <v>0.83</v>
      </c>
      <c r="N186" s="32">
        <v>1</v>
      </c>
    </row>
    <row r="187" spans="1:14">
      <c r="A187" s="31">
        <v>248904</v>
      </c>
      <c r="B187" s="34">
        <v>2</v>
      </c>
      <c r="C187" s="32">
        <v>7</v>
      </c>
      <c r="D187" s="32">
        <v>1978</v>
      </c>
      <c r="E187" s="32">
        <v>110</v>
      </c>
      <c r="F187" s="32">
        <v>2</v>
      </c>
      <c r="G187" s="32">
        <v>2</v>
      </c>
      <c r="H187" s="33">
        <v>6</v>
      </c>
      <c r="I187" s="25">
        <v>0.41</v>
      </c>
      <c r="J187" s="25">
        <v>0.5</v>
      </c>
      <c r="K187" s="33">
        <v>395</v>
      </c>
      <c r="L187" s="32">
        <v>11</v>
      </c>
      <c r="M187" s="25">
        <v>0.83</v>
      </c>
      <c r="N187" s="32">
        <v>1</v>
      </c>
    </row>
    <row r="188" spans="1:14">
      <c r="A188" s="31">
        <v>265257</v>
      </c>
      <c r="B188" s="34">
        <v>5</v>
      </c>
      <c r="C188" s="32">
        <v>7</v>
      </c>
      <c r="D188" s="32">
        <v>1978</v>
      </c>
      <c r="E188" s="32">
        <v>110</v>
      </c>
      <c r="F188" s="32">
        <v>2</v>
      </c>
      <c r="G188" s="32">
        <v>2</v>
      </c>
      <c r="H188" s="33">
        <v>6</v>
      </c>
      <c r="I188" s="25">
        <v>0.41</v>
      </c>
      <c r="J188" s="25">
        <v>0.5</v>
      </c>
      <c r="K188" s="33">
        <v>395</v>
      </c>
      <c r="L188" s="32">
        <v>11</v>
      </c>
      <c r="M188" s="25">
        <v>0.83</v>
      </c>
      <c r="N188" s="32">
        <v>1</v>
      </c>
    </row>
    <row r="189" spans="1:14">
      <c r="A189" s="31">
        <v>279966</v>
      </c>
      <c r="B189" s="34">
        <v>4</v>
      </c>
      <c r="C189" s="32">
        <v>7</v>
      </c>
      <c r="D189" s="32">
        <v>1978</v>
      </c>
      <c r="E189" s="32">
        <v>110</v>
      </c>
      <c r="F189" s="32">
        <v>2</v>
      </c>
      <c r="G189" s="32">
        <v>2</v>
      </c>
      <c r="H189" s="33">
        <v>6</v>
      </c>
      <c r="I189" s="25">
        <v>0.41</v>
      </c>
      <c r="J189" s="25">
        <v>0.5</v>
      </c>
      <c r="K189" s="33">
        <v>395</v>
      </c>
      <c r="L189" s="32">
        <v>11</v>
      </c>
      <c r="M189" s="25">
        <v>0.83</v>
      </c>
      <c r="N189" s="32">
        <v>1</v>
      </c>
    </row>
    <row r="190" spans="1:14">
      <c r="A190" s="31">
        <v>305344</v>
      </c>
      <c r="B190" s="34">
        <v>2</v>
      </c>
      <c r="C190" s="32">
        <v>7</v>
      </c>
      <c r="D190" s="32">
        <v>1978</v>
      </c>
      <c r="E190" s="32">
        <v>110</v>
      </c>
      <c r="F190" s="32">
        <v>2</v>
      </c>
      <c r="G190" s="32">
        <v>2</v>
      </c>
      <c r="H190" s="33">
        <v>6</v>
      </c>
      <c r="I190" s="25">
        <v>0.41</v>
      </c>
      <c r="J190" s="25">
        <v>0.5</v>
      </c>
      <c r="K190" s="33">
        <v>395</v>
      </c>
      <c r="L190" s="32">
        <v>11</v>
      </c>
      <c r="M190" s="25">
        <v>0.83</v>
      </c>
      <c r="N190" s="32">
        <v>1</v>
      </c>
    </row>
    <row r="191" spans="1:14">
      <c r="A191" s="31">
        <v>370735</v>
      </c>
      <c r="B191" s="34">
        <v>2</v>
      </c>
      <c r="C191" s="32">
        <v>7</v>
      </c>
      <c r="D191" s="32">
        <v>1978</v>
      </c>
      <c r="E191" s="32">
        <v>110</v>
      </c>
      <c r="F191" s="32">
        <v>2</v>
      </c>
      <c r="G191" s="32">
        <v>2</v>
      </c>
      <c r="H191" s="33">
        <v>6</v>
      </c>
      <c r="I191" s="25">
        <v>0.41</v>
      </c>
      <c r="J191" s="25">
        <v>0.5</v>
      </c>
      <c r="K191" s="33">
        <v>395</v>
      </c>
      <c r="L191" s="32">
        <v>11</v>
      </c>
      <c r="M191" s="25">
        <v>0.83</v>
      </c>
      <c r="N191" s="32">
        <v>1</v>
      </c>
    </row>
    <row r="192" spans="1:14">
      <c r="A192" s="31">
        <v>379411</v>
      </c>
      <c r="B192" s="34">
        <v>5</v>
      </c>
      <c r="C192" s="32">
        <v>7</v>
      </c>
      <c r="D192" s="32">
        <v>1978</v>
      </c>
      <c r="E192" s="32">
        <v>110</v>
      </c>
      <c r="F192" s="32">
        <v>2</v>
      </c>
      <c r="G192" s="32">
        <v>2</v>
      </c>
      <c r="H192" s="33">
        <v>6</v>
      </c>
      <c r="I192" s="25">
        <v>0.41</v>
      </c>
      <c r="J192" s="25">
        <v>0.5</v>
      </c>
      <c r="K192" s="33">
        <v>395</v>
      </c>
      <c r="L192" s="32">
        <v>11</v>
      </c>
      <c r="M192" s="25">
        <v>0.83</v>
      </c>
      <c r="N192" s="32">
        <v>1</v>
      </c>
    </row>
    <row r="193" spans="1:14">
      <c r="A193" s="31">
        <v>380505</v>
      </c>
      <c r="B193" s="34">
        <v>4</v>
      </c>
      <c r="C193" s="32">
        <v>7</v>
      </c>
      <c r="D193" s="32">
        <v>1978</v>
      </c>
      <c r="E193" s="32">
        <v>110</v>
      </c>
      <c r="F193" s="32">
        <v>2</v>
      </c>
      <c r="G193" s="32">
        <v>2</v>
      </c>
      <c r="H193" s="33">
        <v>6</v>
      </c>
      <c r="I193" s="25">
        <v>0.41</v>
      </c>
      <c r="J193" s="25">
        <v>0.5</v>
      </c>
      <c r="K193" s="33">
        <v>395</v>
      </c>
      <c r="L193" s="32">
        <v>11</v>
      </c>
      <c r="M193" s="25">
        <v>0.83</v>
      </c>
      <c r="N193" s="32">
        <v>1</v>
      </c>
    </row>
    <row r="194" spans="1:14">
      <c r="A194" s="31">
        <v>387418</v>
      </c>
      <c r="B194" s="34">
        <v>4</v>
      </c>
      <c r="C194" s="32">
        <v>7</v>
      </c>
      <c r="D194" s="32">
        <v>1978</v>
      </c>
      <c r="E194" s="32">
        <v>110</v>
      </c>
      <c r="F194" s="32">
        <v>2</v>
      </c>
      <c r="G194" s="32">
        <v>2</v>
      </c>
      <c r="H194" s="33">
        <v>6</v>
      </c>
      <c r="I194" s="25">
        <v>0.41</v>
      </c>
      <c r="J194" s="25">
        <v>0.5</v>
      </c>
      <c r="K194" s="33">
        <v>395</v>
      </c>
      <c r="L194" s="32">
        <v>11</v>
      </c>
      <c r="M194" s="25">
        <v>0.83</v>
      </c>
      <c r="N194" s="32">
        <v>1</v>
      </c>
    </row>
    <row r="195" spans="1:14">
      <c r="A195" s="31">
        <v>461110</v>
      </c>
      <c r="B195" s="34">
        <v>1</v>
      </c>
      <c r="C195" s="32">
        <v>7</v>
      </c>
      <c r="D195" s="32">
        <v>1978</v>
      </c>
      <c r="E195" s="32">
        <v>110</v>
      </c>
      <c r="F195" s="32">
        <v>2</v>
      </c>
      <c r="G195" s="32">
        <v>2</v>
      </c>
      <c r="H195" s="33">
        <v>6</v>
      </c>
      <c r="I195" s="25">
        <v>0.41</v>
      </c>
      <c r="J195" s="25">
        <v>0.5</v>
      </c>
      <c r="K195" s="33">
        <v>395</v>
      </c>
      <c r="L195" s="32">
        <v>11</v>
      </c>
      <c r="M195" s="25">
        <v>0.83</v>
      </c>
      <c r="N195" s="32">
        <v>1</v>
      </c>
    </row>
    <row r="196" spans="1:14">
      <c r="A196" s="31">
        <v>478932</v>
      </c>
      <c r="B196" s="34">
        <v>4</v>
      </c>
      <c r="C196" s="32">
        <v>7</v>
      </c>
      <c r="D196" s="32">
        <v>1978</v>
      </c>
      <c r="E196" s="32">
        <v>110</v>
      </c>
      <c r="F196" s="32">
        <v>2</v>
      </c>
      <c r="G196" s="32">
        <v>2</v>
      </c>
      <c r="H196" s="33">
        <v>6</v>
      </c>
      <c r="I196" s="25">
        <v>0.41</v>
      </c>
      <c r="J196" s="25">
        <v>0.5</v>
      </c>
      <c r="K196" s="33">
        <v>395</v>
      </c>
      <c r="L196" s="32">
        <v>11</v>
      </c>
      <c r="M196" s="25">
        <v>0.83</v>
      </c>
      <c r="N196" s="32">
        <v>1</v>
      </c>
    </row>
    <row r="197" spans="1:14">
      <c r="A197" s="31">
        <v>521315</v>
      </c>
      <c r="B197" s="34">
        <v>4</v>
      </c>
      <c r="C197" s="32">
        <v>7</v>
      </c>
      <c r="D197" s="32">
        <v>1978</v>
      </c>
      <c r="E197" s="32">
        <v>110</v>
      </c>
      <c r="F197" s="32">
        <v>2</v>
      </c>
      <c r="G197" s="32">
        <v>2</v>
      </c>
      <c r="H197" s="33">
        <v>6</v>
      </c>
      <c r="I197" s="25">
        <v>0.41</v>
      </c>
      <c r="J197" s="25">
        <v>0.5</v>
      </c>
      <c r="K197" s="33">
        <v>395</v>
      </c>
      <c r="L197" s="32">
        <v>11</v>
      </c>
      <c r="M197" s="25">
        <v>0.83</v>
      </c>
      <c r="N197" s="32">
        <v>1</v>
      </c>
    </row>
    <row r="198" spans="1:14">
      <c r="A198" s="31">
        <v>542907</v>
      </c>
      <c r="B198" s="34">
        <v>5</v>
      </c>
      <c r="C198" s="32">
        <v>7</v>
      </c>
      <c r="D198" s="32">
        <v>1978</v>
      </c>
      <c r="E198" s="32">
        <v>110</v>
      </c>
      <c r="F198" s="32">
        <v>2</v>
      </c>
      <c r="G198" s="32">
        <v>2</v>
      </c>
      <c r="H198" s="33">
        <v>6</v>
      </c>
      <c r="I198" s="25">
        <v>0.41</v>
      </c>
      <c r="J198" s="25">
        <v>0.5</v>
      </c>
      <c r="K198" s="33">
        <v>395</v>
      </c>
      <c r="L198" s="32">
        <v>11</v>
      </c>
      <c r="M198" s="25">
        <v>0.83</v>
      </c>
      <c r="N198" s="32">
        <v>1</v>
      </c>
    </row>
    <row r="199" spans="1:14">
      <c r="A199" s="31">
        <v>612111</v>
      </c>
      <c r="B199" s="34">
        <v>4</v>
      </c>
      <c r="C199" s="32">
        <v>7</v>
      </c>
      <c r="D199" s="32">
        <v>1978</v>
      </c>
      <c r="E199" s="32">
        <v>110</v>
      </c>
      <c r="F199" s="32">
        <v>2</v>
      </c>
      <c r="G199" s="32">
        <v>2</v>
      </c>
      <c r="H199" s="33">
        <v>6</v>
      </c>
      <c r="I199" s="25">
        <v>0.41</v>
      </c>
      <c r="J199" s="25">
        <v>0.5</v>
      </c>
      <c r="K199" s="33">
        <v>395</v>
      </c>
      <c r="L199" s="32">
        <v>11</v>
      </c>
      <c r="M199" s="25">
        <v>0.83</v>
      </c>
      <c r="N199" s="32">
        <v>1</v>
      </c>
    </row>
    <row r="200" spans="1:14">
      <c r="A200" s="31">
        <v>697038</v>
      </c>
      <c r="B200" s="34">
        <v>5</v>
      </c>
      <c r="C200" s="32">
        <v>7</v>
      </c>
      <c r="D200" s="32">
        <v>1978</v>
      </c>
      <c r="E200" s="32">
        <v>110</v>
      </c>
      <c r="F200" s="32">
        <v>2</v>
      </c>
      <c r="G200" s="32">
        <v>2</v>
      </c>
      <c r="H200" s="33">
        <v>6</v>
      </c>
      <c r="I200" s="25">
        <v>0.41</v>
      </c>
      <c r="J200" s="25">
        <v>0.5</v>
      </c>
      <c r="K200" s="33">
        <v>395</v>
      </c>
      <c r="L200" s="32">
        <v>11</v>
      </c>
      <c r="M200" s="25">
        <v>0.83</v>
      </c>
      <c r="N200" s="32">
        <v>1</v>
      </c>
    </row>
    <row r="201" spans="1:14">
      <c r="A201" s="31">
        <v>714635</v>
      </c>
      <c r="B201" s="34">
        <v>4</v>
      </c>
      <c r="C201" s="32">
        <v>7</v>
      </c>
      <c r="D201" s="32">
        <v>1978</v>
      </c>
      <c r="E201" s="32">
        <v>110</v>
      </c>
      <c r="F201" s="32">
        <v>2</v>
      </c>
      <c r="G201" s="32">
        <v>2</v>
      </c>
      <c r="H201" s="33">
        <v>6</v>
      </c>
      <c r="I201" s="25">
        <v>0.41</v>
      </c>
      <c r="J201" s="25">
        <v>0.5</v>
      </c>
      <c r="K201" s="33">
        <v>395</v>
      </c>
      <c r="L201" s="32">
        <v>11</v>
      </c>
      <c r="M201" s="25">
        <v>0.83</v>
      </c>
      <c r="N201" s="32">
        <v>1</v>
      </c>
    </row>
    <row r="202" spans="1:14">
      <c r="A202" s="31">
        <v>716173</v>
      </c>
      <c r="B202" s="34">
        <v>5</v>
      </c>
      <c r="C202" s="32">
        <v>7</v>
      </c>
      <c r="D202" s="32">
        <v>1978</v>
      </c>
      <c r="E202" s="32">
        <v>110</v>
      </c>
      <c r="F202" s="32">
        <v>2</v>
      </c>
      <c r="G202" s="32">
        <v>2</v>
      </c>
      <c r="H202" s="33">
        <v>6</v>
      </c>
      <c r="I202" s="25">
        <v>0.41</v>
      </c>
      <c r="J202" s="25">
        <v>0.5</v>
      </c>
      <c r="K202" s="33">
        <v>395</v>
      </c>
      <c r="L202" s="32">
        <v>11</v>
      </c>
      <c r="M202" s="25">
        <v>0.83</v>
      </c>
      <c r="N202" s="32">
        <v>1</v>
      </c>
    </row>
    <row r="203" spans="1:14">
      <c r="A203" s="31">
        <v>762998</v>
      </c>
      <c r="B203" s="34">
        <v>5</v>
      </c>
      <c r="C203" s="32">
        <v>7</v>
      </c>
      <c r="D203" s="32">
        <v>1978</v>
      </c>
      <c r="E203" s="32">
        <v>110</v>
      </c>
      <c r="F203" s="32">
        <v>2</v>
      </c>
      <c r="G203" s="32">
        <v>2</v>
      </c>
      <c r="H203" s="33">
        <v>6</v>
      </c>
      <c r="I203" s="25">
        <v>0.41</v>
      </c>
      <c r="J203" s="25">
        <v>0.5</v>
      </c>
      <c r="K203" s="33">
        <v>395</v>
      </c>
      <c r="L203" s="32">
        <v>11</v>
      </c>
      <c r="M203" s="25">
        <v>0.83</v>
      </c>
      <c r="N203" s="32">
        <v>1</v>
      </c>
    </row>
    <row r="204" spans="1:14">
      <c r="A204" s="31">
        <v>774602</v>
      </c>
      <c r="B204" s="34">
        <v>3</v>
      </c>
      <c r="C204" s="32">
        <v>7</v>
      </c>
      <c r="D204" s="32">
        <v>1978</v>
      </c>
      <c r="E204" s="32">
        <v>110</v>
      </c>
      <c r="F204" s="32">
        <v>2</v>
      </c>
      <c r="G204" s="32">
        <v>2</v>
      </c>
      <c r="H204" s="33">
        <v>6</v>
      </c>
      <c r="I204" s="25">
        <v>0.41</v>
      </c>
      <c r="J204" s="25">
        <v>0.5</v>
      </c>
      <c r="K204" s="33">
        <v>395</v>
      </c>
      <c r="L204" s="32">
        <v>11</v>
      </c>
      <c r="M204" s="25">
        <v>0.83</v>
      </c>
      <c r="N204" s="32">
        <v>1</v>
      </c>
    </row>
    <row r="205" spans="1:14">
      <c r="A205" s="31">
        <v>782075</v>
      </c>
      <c r="B205" s="34">
        <v>4</v>
      </c>
      <c r="C205" s="32">
        <v>7</v>
      </c>
      <c r="D205" s="32">
        <v>1978</v>
      </c>
      <c r="E205" s="32">
        <v>110</v>
      </c>
      <c r="F205" s="32">
        <v>2</v>
      </c>
      <c r="G205" s="32">
        <v>2</v>
      </c>
      <c r="H205" s="33">
        <v>6</v>
      </c>
      <c r="I205" s="25">
        <v>0.41</v>
      </c>
      <c r="J205" s="25">
        <v>0.5</v>
      </c>
      <c r="K205" s="33">
        <v>395</v>
      </c>
      <c r="L205" s="32">
        <v>11</v>
      </c>
      <c r="M205" s="25">
        <v>0.83</v>
      </c>
      <c r="N205" s="32">
        <v>1</v>
      </c>
    </row>
    <row r="206" spans="1:14">
      <c r="A206" s="31">
        <v>825819</v>
      </c>
      <c r="B206" s="34">
        <v>3</v>
      </c>
      <c r="C206" s="32">
        <v>7</v>
      </c>
      <c r="D206" s="32">
        <v>1978</v>
      </c>
      <c r="E206" s="32">
        <v>110</v>
      </c>
      <c r="F206" s="32">
        <v>2</v>
      </c>
      <c r="G206" s="32">
        <v>2</v>
      </c>
      <c r="H206" s="33">
        <v>6</v>
      </c>
      <c r="I206" s="25">
        <v>0.41</v>
      </c>
      <c r="J206" s="25">
        <v>0.5</v>
      </c>
      <c r="K206" s="33">
        <v>395</v>
      </c>
      <c r="L206" s="32">
        <v>11</v>
      </c>
      <c r="M206" s="25">
        <v>0.83</v>
      </c>
      <c r="N206" s="32">
        <v>1</v>
      </c>
    </row>
    <row r="207" spans="1:14">
      <c r="A207" s="31">
        <v>844049</v>
      </c>
      <c r="B207" s="34">
        <v>4</v>
      </c>
      <c r="C207" s="32">
        <v>7</v>
      </c>
      <c r="D207" s="32">
        <v>1978</v>
      </c>
      <c r="E207" s="32">
        <v>110</v>
      </c>
      <c r="F207" s="32">
        <v>2</v>
      </c>
      <c r="G207" s="32">
        <v>2</v>
      </c>
      <c r="H207" s="33">
        <v>6</v>
      </c>
      <c r="I207" s="25">
        <v>0.41</v>
      </c>
      <c r="J207" s="25">
        <v>0.5</v>
      </c>
      <c r="K207" s="33">
        <v>395</v>
      </c>
      <c r="L207" s="32">
        <v>11</v>
      </c>
      <c r="M207" s="25">
        <v>0.83</v>
      </c>
      <c r="N207" s="32">
        <v>1</v>
      </c>
    </row>
    <row r="208" spans="1:14">
      <c r="A208" s="31">
        <v>862596</v>
      </c>
      <c r="B208" s="34">
        <v>1</v>
      </c>
      <c r="C208" s="32">
        <v>7</v>
      </c>
      <c r="D208" s="32">
        <v>1978</v>
      </c>
      <c r="E208" s="32">
        <v>110</v>
      </c>
      <c r="F208" s="32">
        <v>2</v>
      </c>
      <c r="G208" s="32">
        <v>2</v>
      </c>
      <c r="H208" s="33">
        <v>6</v>
      </c>
      <c r="I208" s="25">
        <v>0.41</v>
      </c>
      <c r="J208" s="25">
        <v>0.5</v>
      </c>
      <c r="K208" s="33">
        <v>395</v>
      </c>
      <c r="L208" s="32">
        <v>11</v>
      </c>
      <c r="M208" s="25">
        <v>0.83</v>
      </c>
      <c r="N208" s="32">
        <v>1</v>
      </c>
    </row>
    <row r="209" spans="1:14">
      <c r="A209" s="31">
        <v>879760</v>
      </c>
      <c r="B209" s="34">
        <v>5</v>
      </c>
      <c r="C209" s="32">
        <v>7</v>
      </c>
      <c r="D209" s="32">
        <v>1978</v>
      </c>
      <c r="E209" s="32">
        <v>110</v>
      </c>
      <c r="F209" s="32">
        <v>2</v>
      </c>
      <c r="G209" s="32">
        <v>2</v>
      </c>
      <c r="H209" s="33">
        <v>6</v>
      </c>
      <c r="I209" s="25">
        <v>0.41</v>
      </c>
      <c r="J209" s="25">
        <v>0.5</v>
      </c>
      <c r="K209" s="33">
        <v>395</v>
      </c>
      <c r="L209" s="32">
        <v>11</v>
      </c>
      <c r="M209" s="25">
        <v>0.83</v>
      </c>
      <c r="N209" s="32">
        <v>1</v>
      </c>
    </row>
    <row r="210" spans="1:14">
      <c r="A210" s="31">
        <v>895443</v>
      </c>
      <c r="B210" s="34">
        <v>5</v>
      </c>
      <c r="C210" s="32">
        <v>7</v>
      </c>
      <c r="D210" s="32">
        <v>1978</v>
      </c>
      <c r="E210" s="32">
        <v>110</v>
      </c>
      <c r="F210" s="32">
        <v>2</v>
      </c>
      <c r="G210" s="32">
        <v>2</v>
      </c>
      <c r="H210" s="33">
        <v>6</v>
      </c>
      <c r="I210" s="25">
        <v>0.41</v>
      </c>
      <c r="J210" s="25">
        <v>0.5</v>
      </c>
      <c r="K210" s="33">
        <v>395</v>
      </c>
      <c r="L210" s="32">
        <v>11</v>
      </c>
      <c r="M210" s="25">
        <v>0.83</v>
      </c>
      <c r="N210" s="32">
        <v>1</v>
      </c>
    </row>
    <row r="211" spans="1:14">
      <c r="A211" s="31">
        <v>904391</v>
      </c>
      <c r="B211" s="34">
        <v>3</v>
      </c>
      <c r="C211" s="32">
        <v>7</v>
      </c>
      <c r="D211" s="32">
        <v>1978</v>
      </c>
      <c r="E211" s="32">
        <v>110</v>
      </c>
      <c r="F211" s="32">
        <v>2</v>
      </c>
      <c r="G211" s="32">
        <v>2</v>
      </c>
      <c r="H211" s="33">
        <v>6</v>
      </c>
      <c r="I211" s="25">
        <v>0.41</v>
      </c>
      <c r="J211" s="25">
        <v>0.5</v>
      </c>
      <c r="K211" s="33">
        <v>395</v>
      </c>
      <c r="L211" s="32">
        <v>11</v>
      </c>
      <c r="M211" s="25">
        <v>0.83</v>
      </c>
      <c r="N211" s="32">
        <v>1</v>
      </c>
    </row>
    <row r="212" spans="1:14">
      <c r="A212" s="31">
        <v>16272</v>
      </c>
      <c r="B212" s="34">
        <v>4</v>
      </c>
      <c r="C212" s="32">
        <v>8</v>
      </c>
      <c r="D212" s="32">
        <v>2004</v>
      </c>
      <c r="E212" s="32">
        <v>115</v>
      </c>
      <c r="F212" s="32">
        <v>3</v>
      </c>
      <c r="G212" s="32">
        <v>3</v>
      </c>
      <c r="H212" s="33">
        <v>120</v>
      </c>
      <c r="I212" s="25">
        <v>0.39</v>
      </c>
      <c r="J212" s="25">
        <v>0.4</v>
      </c>
      <c r="K212" s="33">
        <v>347</v>
      </c>
      <c r="L212" s="32">
        <v>10</v>
      </c>
      <c r="M212" s="25">
        <v>0.57999999999999996</v>
      </c>
      <c r="N212" s="32">
        <v>1</v>
      </c>
    </row>
    <row r="213" spans="1:14">
      <c r="A213" s="31">
        <v>108936</v>
      </c>
      <c r="B213" s="34">
        <v>4</v>
      </c>
      <c r="C213" s="32">
        <v>8</v>
      </c>
      <c r="D213" s="32">
        <v>2004</v>
      </c>
      <c r="E213" s="32">
        <v>115</v>
      </c>
      <c r="F213" s="32">
        <v>3</v>
      </c>
      <c r="G213" s="32">
        <v>3</v>
      </c>
      <c r="H213" s="33">
        <v>120</v>
      </c>
      <c r="I213" s="25">
        <v>0.39</v>
      </c>
      <c r="J213" s="25">
        <v>0.4</v>
      </c>
      <c r="K213" s="33">
        <v>347</v>
      </c>
      <c r="L213" s="32">
        <v>10</v>
      </c>
      <c r="M213" s="25">
        <v>0.57999999999999996</v>
      </c>
      <c r="N213" s="32">
        <v>1</v>
      </c>
    </row>
    <row r="214" spans="1:14">
      <c r="A214" s="31">
        <v>110938</v>
      </c>
      <c r="B214" s="34">
        <v>4</v>
      </c>
      <c r="C214" s="32">
        <v>8</v>
      </c>
      <c r="D214" s="32">
        <v>2004</v>
      </c>
      <c r="E214" s="32">
        <v>115</v>
      </c>
      <c r="F214" s="32">
        <v>3</v>
      </c>
      <c r="G214" s="32">
        <v>3</v>
      </c>
      <c r="H214" s="33">
        <v>120</v>
      </c>
      <c r="I214" s="25">
        <v>0.39</v>
      </c>
      <c r="J214" s="25">
        <v>0.4</v>
      </c>
      <c r="K214" s="33">
        <v>347</v>
      </c>
      <c r="L214" s="32">
        <v>10</v>
      </c>
      <c r="M214" s="25">
        <v>0.57999999999999996</v>
      </c>
      <c r="N214" s="32">
        <v>1</v>
      </c>
    </row>
    <row r="215" spans="1:14">
      <c r="A215" s="31">
        <v>134182</v>
      </c>
      <c r="B215" s="34">
        <v>3</v>
      </c>
      <c r="C215" s="32">
        <v>8</v>
      </c>
      <c r="D215" s="32">
        <v>2004</v>
      </c>
      <c r="E215" s="32">
        <v>115</v>
      </c>
      <c r="F215" s="32">
        <v>3</v>
      </c>
      <c r="G215" s="32">
        <v>3</v>
      </c>
      <c r="H215" s="33">
        <v>120</v>
      </c>
      <c r="I215" s="25">
        <v>0.39</v>
      </c>
      <c r="J215" s="25">
        <v>0.4</v>
      </c>
      <c r="K215" s="33">
        <v>347</v>
      </c>
      <c r="L215" s="32">
        <v>10</v>
      </c>
      <c r="M215" s="25">
        <v>0.57999999999999996</v>
      </c>
      <c r="N215" s="32">
        <v>1</v>
      </c>
    </row>
    <row r="216" spans="1:14">
      <c r="A216" s="31">
        <v>149575</v>
      </c>
      <c r="B216" s="34">
        <v>5</v>
      </c>
      <c r="C216" s="32">
        <v>8</v>
      </c>
      <c r="D216" s="32">
        <v>2004</v>
      </c>
      <c r="E216" s="32">
        <v>115</v>
      </c>
      <c r="F216" s="32">
        <v>3</v>
      </c>
      <c r="G216" s="32">
        <v>3</v>
      </c>
      <c r="H216" s="33">
        <v>120</v>
      </c>
      <c r="I216" s="25">
        <v>0.39</v>
      </c>
      <c r="J216" s="25">
        <v>0.4</v>
      </c>
      <c r="K216" s="33">
        <v>347</v>
      </c>
      <c r="L216" s="32">
        <v>10</v>
      </c>
      <c r="M216" s="25">
        <v>0.57999999999999996</v>
      </c>
      <c r="N216" s="32">
        <v>1</v>
      </c>
    </row>
    <row r="217" spans="1:14">
      <c r="A217" s="31">
        <v>248904</v>
      </c>
      <c r="B217" s="34">
        <v>4</v>
      </c>
      <c r="C217" s="32">
        <v>8</v>
      </c>
      <c r="D217" s="32">
        <v>2004</v>
      </c>
      <c r="E217" s="32">
        <v>115</v>
      </c>
      <c r="F217" s="32">
        <v>3</v>
      </c>
      <c r="G217" s="32">
        <v>3</v>
      </c>
      <c r="H217" s="33">
        <v>120</v>
      </c>
      <c r="I217" s="25">
        <v>0.39</v>
      </c>
      <c r="J217" s="25">
        <v>0.4</v>
      </c>
      <c r="K217" s="33">
        <v>347</v>
      </c>
      <c r="L217" s="32">
        <v>10</v>
      </c>
      <c r="M217" s="25">
        <v>0.57999999999999996</v>
      </c>
      <c r="N217" s="32">
        <v>1</v>
      </c>
    </row>
    <row r="218" spans="1:14">
      <c r="A218" s="31">
        <v>265257</v>
      </c>
      <c r="B218" s="34">
        <v>5</v>
      </c>
      <c r="C218" s="32">
        <v>8</v>
      </c>
      <c r="D218" s="32">
        <v>2004</v>
      </c>
      <c r="E218" s="32">
        <v>115</v>
      </c>
      <c r="F218" s="32">
        <v>3</v>
      </c>
      <c r="G218" s="32">
        <v>3</v>
      </c>
      <c r="H218" s="33">
        <v>120</v>
      </c>
      <c r="I218" s="25">
        <v>0.39</v>
      </c>
      <c r="J218" s="25">
        <v>0.4</v>
      </c>
      <c r="K218" s="33">
        <v>347</v>
      </c>
      <c r="L218" s="32">
        <v>10</v>
      </c>
      <c r="M218" s="25">
        <v>0.57999999999999996</v>
      </c>
      <c r="N218" s="32">
        <v>1</v>
      </c>
    </row>
    <row r="219" spans="1:14">
      <c r="A219" s="31">
        <v>279966</v>
      </c>
      <c r="B219" s="34">
        <v>3</v>
      </c>
      <c r="C219" s="32">
        <v>8</v>
      </c>
      <c r="D219" s="32">
        <v>2004</v>
      </c>
      <c r="E219" s="32">
        <v>115</v>
      </c>
      <c r="F219" s="32">
        <v>3</v>
      </c>
      <c r="G219" s="32">
        <v>3</v>
      </c>
      <c r="H219" s="33">
        <v>120</v>
      </c>
      <c r="I219" s="25">
        <v>0.39</v>
      </c>
      <c r="J219" s="25">
        <v>0.4</v>
      </c>
      <c r="K219" s="33">
        <v>347</v>
      </c>
      <c r="L219" s="32">
        <v>10</v>
      </c>
      <c r="M219" s="25">
        <v>0.57999999999999996</v>
      </c>
      <c r="N219" s="32">
        <v>1</v>
      </c>
    </row>
    <row r="220" spans="1:14">
      <c r="A220" s="31">
        <v>305344</v>
      </c>
      <c r="B220" s="34">
        <v>1</v>
      </c>
      <c r="C220" s="32">
        <v>8</v>
      </c>
      <c r="D220" s="32">
        <v>2004</v>
      </c>
      <c r="E220" s="32">
        <v>115</v>
      </c>
      <c r="F220" s="32">
        <v>3</v>
      </c>
      <c r="G220" s="32">
        <v>3</v>
      </c>
      <c r="H220" s="33">
        <v>120</v>
      </c>
      <c r="I220" s="25">
        <v>0.39</v>
      </c>
      <c r="J220" s="25">
        <v>0.4</v>
      </c>
      <c r="K220" s="33">
        <v>347</v>
      </c>
      <c r="L220" s="32">
        <v>10</v>
      </c>
      <c r="M220" s="25">
        <v>0.57999999999999996</v>
      </c>
      <c r="N220" s="32">
        <v>1</v>
      </c>
    </row>
    <row r="221" spans="1:14">
      <c r="A221" s="31">
        <v>370735</v>
      </c>
      <c r="B221" s="34">
        <v>2</v>
      </c>
      <c r="C221" s="32">
        <v>8</v>
      </c>
      <c r="D221" s="32">
        <v>2004</v>
      </c>
      <c r="E221" s="32">
        <v>115</v>
      </c>
      <c r="F221" s="32">
        <v>3</v>
      </c>
      <c r="G221" s="32">
        <v>3</v>
      </c>
      <c r="H221" s="33">
        <v>120</v>
      </c>
      <c r="I221" s="25">
        <v>0.39</v>
      </c>
      <c r="J221" s="25">
        <v>0.4</v>
      </c>
      <c r="K221" s="33">
        <v>347</v>
      </c>
      <c r="L221" s="32">
        <v>10</v>
      </c>
      <c r="M221" s="25">
        <v>0.57999999999999996</v>
      </c>
      <c r="N221" s="32">
        <v>1</v>
      </c>
    </row>
    <row r="222" spans="1:14">
      <c r="A222" s="31">
        <v>379411</v>
      </c>
      <c r="B222" s="34">
        <v>4</v>
      </c>
      <c r="C222" s="32">
        <v>8</v>
      </c>
      <c r="D222" s="32">
        <v>2004</v>
      </c>
      <c r="E222" s="32">
        <v>115</v>
      </c>
      <c r="F222" s="32">
        <v>3</v>
      </c>
      <c r="G222" s="32">
        <v>3</v>
      </c>
      <c r="H222" s="33">
        <v>120</v>
      </c>
      <c r="I222" s="25">
        <v>0.39</v>
      </c>
      <c r="J222" s="25">
        <v>0.4</v>
      </c>
      <c r="K222" s="33">
        <v>347</v>
      </c>
      <c r="L222" s="32">
        <v>10</v>
      </c>
      <c r="M222" s="25">
        <v>0.57999999999999996</v>
      </c>
      <c r="N222" s="32">
        <v>1</v>
      </c>
    </row>
    <row r="223" spans="1:14">
      <c r="A223" s="31">
        <v>380505</v>
      </c>
      <c r="B223" s="34">
        <v>4</v>
      </c>
      <c r="C223" s="32">
        <v>8</v>
      </c>
      <c r="D223" s="32">
        <v>2004</v>
      </c>
      <c r="E223" s="32">
        <v>115</v>
      </c>
      <c r="F223" s="32">
        <v>3</v>
      </c>
      <c r="G223" s="32">
        <v>3</v>
      </c>
      <c r="H223" s="33">
        <v>120</v>
      </c>
      <c r="I223" s="25">
        <v>0.39</v>
      </c>
      <c r="J223" s="25">
        <v>0.4</v>
      </c>
      <c r="K223" s="33">
        <v>347</v>
      </c>
      <c r="L223" s="32">
        <v>10</v>
      </c>
      <c r="M223" s="25">
        <v>0.57999999999999996</v>
      </c>
      <c r="N223" s="32">
        <v>1</v>
      </c>
    </row>
    <row r="224" spans="1:14">
      <c r="A224" s="31">
        <v>387418</v>
      </c>
      <c r="B224" s="34">
        <v>4</v>
      </c>
      <c r="C224" s="32">
        <v>8</v>
      </c>
      <c r="D224" s="32">
        <v>2004</v>
      </c>
      <c r="E224" s="32">
        <v>115</v>
      </c>
      <c r="F224" s="32">
        <v>3</v>
      </c>
      <c r="G224" s="32">
        <v>3</v>
      </c>
      <c r="H224" s="33">
        <v>120</v>
      </c>
      <c r="I224" s="25">
        <v>0.39</v>
      </c>
      <c r="J224" s="25">
        <v>0.4</v>
      </c>
      <c r="K224" s="33">
        <v>347</v>
      </c>
      <c r="L224" s="32">
        <v>10</v>
      </c>
      <c r="M224" s="25">
        <v>0.57999999999999996</v>
      </c>
      <c r="N224" s="32">
        <v>1</v>
      </c>
    </row>
    <row r="225" spans="1:14">
      <c r="A225" s="31">
        <v>461110</v>
      </c>
      <c r="B225" s="34">
        <v>4</v>
      </c>
      <c r="C225" s="32">
        <v>8</v>
      </c>
      <c r="D225" s="32">
        <v>2004</v>
      </c>
      <c r="E225" s="32">
        <v>115</v>
      </c>
      <c r="F225" s="32">
        <v>3</v>
      </c>
      <c r="G225" s="32">
        <v>3</v>
      </c>
      <c r="H225" s="33">
        <v>120</v>
      </c>
      <c r="I225" s="25">
        <v>0.39</v>
      </c>
      <c r="J225" s="25">
        <v>0.4</v>
      </c>
      <c r="K225" s="33">
        <v>347</v>
      </c>
      <c r="L225" s="32">
        <v>10</v>
      </c>
      <c r="M225" s="25">
        <v>0.57999999999999996</v>
      </c>
      <c r="N225" s="32">
        <v>1</v>
      </c>
    </row>
    <row r="226" spans="1:14">
      <c r="A226" s="31">
        <v>478932</v>
      </c>
      <c r="B226" s="34">
        <v>4</v>
      </c>
      <c r="C226" s="32">
        <v>8</v>
      </c>
      <c r="D226" s="32">
        <v>2004</v>
      </c>
      <c r="E226" s="32">
        <v>115</v>
      </c>
      <c r="F226" s="32">
        <v>3</v>
      </c>
      <c r="G226" s="32">
        <v>3</v>
      </c>
      <c r="H226" s="33">
        <v>120</v>
      </c>
      <c r="I226" s="25">
        <v>0.39</v>
      </c>
      <c r="J226" s="25">
        <v>0.4</v>
      </c>
      <c r="K226" s="33">
        <v>347</v>
      </c>
      <c r="L226" s="32">
        <v>10</v>
      </c>
      <c r="M226" s="25">
        <v>0.57999999999999996</v>
      </c>
      <c r="N226" s="32">
        <v>1</v>
      </c>
    </row>
    <row r="227" spans="1:14">
      <c r="A227" s="31">
        <v>521315</v>
      </c>
      <c r="B227" s="34">
        <v>4</v>
      </c>
      <c r="C227" s="32">
        <v>8</v>
      </c>
      <c r="D227" s="32">
        <v>2004</v>
      </c>
      <c r="E227" s="32">
        <v>115</v>
      </c>
      <c r="F227" s="32">
        <v>3</v>
      </c>
      <c r="G227" s="32">
        <v>3</v>
      </c>
      <c r="H227" s="33">
        <v>120</v>
      </c>
      <c r="I227" s="25">
        <v>0.39</v>
      </c>
      <c r="J227" s="25">
        <v>0.4</v>
      </c>
      <c r="K227" s="33">
        <v>347</v>
      </c>
      <c r="L227" s="32">
        <v>10</v>
      </c>
      <c r="M227" s="25">
        <v>0.57999999999999996</v>
      </c>
      <c r="N227" s="32">
        <v>1</v>
      </c>
    </row>
    <row r="228" spans="1:14">
      <c r="A228" s="31">
        <v>542907</v>
      </c>
      <c r="B228" s="34">
        <v>5</v>
      </c>
      <c r="C228" s="32">
        <v>8</v>
      </c>
      <c r="D228" s="32">
        <v>2004</v>
      </c>
      <c r="E228" s="32">
        <v>115</v>
      </c>
      <c r="F228" s="32">
        <v>3</v>
      </c>
      <c r="G228" s="32">
        <v>3</v>
      </c>
      <c r="H228" s="33">
        <v>120</v>
      </c>
      <c r="I228" s="25">
        <v>0.39</v>
      </c>
      <c r="J228" s="25">
        <v>0.4</v>
      </c>
      <c r="K228" s="33">
        <v>347</v>
      </c>
      <c r="L228" s="32">
        <v>10</v>
      </c>
      <c r="M228" s="25">
        <v>0.57999999999999996</v>
      </c>
      <c r="N228" s="32">
        <v>1</v>
      </c>
    </row>
    <row r="229" spans="1:14">
      <c r="A229" s="31">
        <v>612111</v>
      </c>
      <c r="B229" s="34">
        <v>2</v>
      </c>
      <c r="C229" s="32">
        <v>8</v>
      </c>
      <c r="D229" s="32">
        <v>2004</v>
      </c>
      <c r="E229" s="32">
        <v>115</v>
      </c>
      <c r="F229" s="32">
        <v>3</v>
      </c>
      <c r="G229" s="32">
        <v>3</v>
      </c>
      <c r="H229" s="33">
        <v>120</v>
      </c>
      <c r="I229" s="25">
        <v>0.39</v>
      </c>
      <c r="J229" s="25">
        <v>0.4</v>
      </c>
      <c r="K229" s="33">
        <v>347</v>
      </c>
      <c r="L229" s="32">
        <v>10</v>
      </c>
      <c r="M229" s="25">
        <v>0.57999999999999996</v>
      </c>
      <c r="N229" s="32">
        <v>1</v>
      </c>
    </row>
    <row r="230" spans="1:14">
      <c r="A230" s="31">
        <v>697038</v>
      </c>
      <c r="B230" s="34">
        <v>3</v>
      </c>
      <c r="C230" s="32">
        <v>8</v>
      </c>
      <c r="D230" s="32">
        <v>2004</v>
      </c>
      <c r="E230" s="32">
        <v>115</v>
      </c>
      <c r="F230" s="32">
        <v>3</v>
      </c>
      <c r="G230" s="32">
        <v>3</v>
      </c>
      <c r="H230" s="33">
        <v>120</v>
      </c>
      <c r="I230" s="25">
        <v>0.39</v>
      </c>
      <c r="J230" s="25">
        <v>0.4</v>
      </c>
      <c r="K230" s="33">
        <v>347</v>
      </c>
      <c r="L230" s="32">
        <v>10</v>
      </c>
      <c r="M230" s="25">
        <v>0.57999999999999996</v>
      </c>
      <c r="N230" s="32">
        <v>1</v>
      </c>
    </row>
    <row r="231" spans="1:14">
      <c r="A231" s="31">
        <v>714635</v>
      </c>
      <c r="B231" s="34">
        <v>3</v>
      </c>
      <c r="C231" s="32">
        <v>8</v>
      </c>
      <c r="D231" s="32">
        <v>2004</v>
      </c>
      <c r="E231" s="32">
        <v>115</v>
      </c>
      <c r="F231" s="32">
        <v>3</v>
      </c>
      <c r="G231" s="32">
        <v>3</v>
      </c>
      <c r="H231" s="33">
        <v>120</v>
      </c>
      <c r="I231" s="25">
        <v>0.39</v>
      </c>
      <c r="J231" s="25">
        <v>0.4</v>
      </c>
      <c r="K231" s="33">
        <v>347</v>
      </c>
      <c r="L231" s="32">
        <v>10</v>
      </c>
      <c r="M231" s="25">
        <v>0.57999999999999996</v>
      </c>
      <c r="N231" s="32">
        <v>1</v>
      </c>
    </row>
    <row r="232" spans="1:14">
      <c r="A232" s="31">
        <v>716173</v>
      </c>
      <c r="B232" s="34">
        <v>5</v>
      </c>
      <c r="C232" s="32">
        <v>8</v>
      </c>
      <c r="D232" s="32">
        <v>2004</v>
      </c>
      <c r="E232" s="32">
        <v>115</v>
      </c>
      <c r="F232" s="32">
        <v>3</v>
      </c>
      <c r="G232" s="32">
        <v>3</v>
      </c>
      <c r="H232" s="33">
        <v>120</v>
      </c>
      <c r="I232" s="25">
        <v>0.39</v>
      </c>
      <c r="J232" s="25">
        <v>0.4</v>
      </c>
      <c r="K232" s="33">
        <v>347</v>
      </c>
      <c r="L232" s="32">
        <v>10</v>
      </c>
      <c r="M232" s="25">
        <v>0.57999999999999996</v>
      </c>
      <c r="N232" s="32">
        <v>1</v>
      </c>
    </row>
    <row r="233" spans="1:14">
      <c r="A233" s="31">
        <v>762998</v>
      </c>
      <c r="B233" s="34">
        <v>4</v>
      </c>
      <c r="C233" s="32">
        <v>8</v>
      </c>
      <c r="D233" s="32">
        <v>2004</v>
      </c>
      <c r="E233" s="32">
        <v>115</v>
      </c>
      <c r="F233" s="32">
        <v>3</v>
      </c>
      <c r="G233" s="32">
        <v>3</v>
      </c>
      <c r="H233" s="33">
        <v>120</v>
      </c>
      <c r="I233" s="25">
        <v>0.39</v>
      </c>
      <c r="J233" s="25">
        <v>0.4</v>
      </c>
      <c r="K233" s="33">
        <v>347</v>
      </c>
      <c r="L233" s="32">
        <v>10</v>
      </c>
      <c r="M233" s="25">
        <v>0.57999999999999996</v>
      </c>
      <c r="N233" s="32">
        <v>1</v>
      </c>
    </row>
    <row r="234" spans="1:14">
      <c r="A234" s="31">
        <v>774602</v>
      </c>
      <c r="B234" s="34">
        <v>5</v>
      </c>
      <c r="C234" s="32">
        <v>8</v>
      </c>
      <c r="D234" s="32">
        <v>2004</v>
      </c>
      <c r="E234" s="32">
        <v>115</v>
      </c>
      <c r="F234" s="32">
        <v>3</v>
      </c>
      <c r="G234" s="32">
        <v>3</v>
      </c>
      <c r="H234" s="33">
        <v>120</v>
      </c>
      <c r="I234" s="25">
        <v>0.39</v>
      </c>
      <c r="J234" s="25">
        <v>0.4</v>
      </c>
      <c r="K234" s="33">
        <v>347</v>
      </c>
      <c r="L234" s="32">
        <v>10</v>
      </c>
      <c r="M234" s="25">
        <v>0.57999999999999996</v>
      </c>
      <c r="N234" s="32">
        <v>1</v>
      </c>
    </row>
    <row r="235" spans="1:14">
      <c r="A235" s="31">
        <v>782075</v>
      </c>
      <c r="B235" s="34">
        <v>5</v>
      </c>
      <c r="C235" s="32">
        <v>8</v>
      </c>
      <c r="D235" s="32">
        <v>2004</v>
      </c>
      <c r="E235" s="32">
        <v>115</v>
      </c>
      <c r="F235" s="32">
        <v>3</v>
      </c>
      <c r="G235" s="32">
        <v>3</v>
      </c>
      <c r="H235" s="33">
        <v>120</v>
      </c>
      <c r="I235" s="25">
        <v>0.39</v>
      </c>
      <c r="J235" s="25">
        <v>0.4</v>
      </c>
      <c r="K235" s="33">
        <v>347</v>
      </c>
      <c r="L235" s="32">
        <v>10</v>
      </c>
      <c r="M235" s="25">
        <v>0.57999999999999996</v>
      </c>
      <c r="N235" s="32">
        <v>1</v>
      </c>
    </row>
    <row r="236" spans="1:14">
      <c r="A236" s="31">
        <v>825819</v>
      </c>
      <c r="B236" s="34">
        <v>4</v>
      </c>
      <c r="C236" s="32">
        <v>8</v>
      </c>
      <c r="D236" s="32">
        <v>2004</v>
      </c>
      <c r="E236" s="32">
        <v>115</v>
      </c>
      <c r="F236" s="32">
        <v>3</v>
      </c>
      <c r="G236" s="32">
        <v>3</v>
      </c>
      <c r="H236" s="33">
        <v>120</v>
      </c>
      <c r="I236" s="25">
        <v>0.39</v>
      </c>
      <c r="J236" s="25">
        <v>0.4</v>
      </c>
      <c r="K236" s="33">
        <v>347</v>
      </c>
      <c r="L236" s="32">
        <v>10</v>
      </c>
      <c r="M236" s="25">
        <v>0.57999999999999996</v>
      </c>
      <c r="N236" s="32">
        <v>1</v>
      </c>
    </row>
    <row r="237" spans="1:14">
      <c r="A237" s="31">
        <v>844049</v>
      </c>
      <c r="B237" s="34">
        <v>5</v>
      </c>
      <c r="C237" s="32">
        <v>8</v>
      </c>
      <c r="D237" s="32">
        <v>2004</v>
      </c>
      <c r="E237" s="32">
        <v>115</v>
      </c>
      <c r="F237" s="32">
        <v>3</v>
      </c>
      <c r="G237" s="32">
        <v>3</v>
      </c>
      <c r="H237" s="33">
        <v>120</v>
      </c>
      <c r="I237" s="25">
        <v>0.39</v>
      </c>
      <c r="J237" s="25">
        <v>0.4</v>
      </c>
      <c r="K237" s="33">
        <v>347</v>
      </c>
      <c r="L237" s="32">
        <v>10</v>
      </c>
      <c r="M237" s="25">
        <v>0.57999999999999996</v>
      </c>
      <c r="N237" s="32">
        <v>1</v>
      </c>
    </row>
    <row r="238" spans="1:14">
      <c r="A238" s="31">
        <v>862596</v>
      </c>
      <c r="B238" s="34">
        <v>2</v>
      </c>
      <c r="C238" s="32">
        <v>8</v>
      </c>
      <c r="D238" s="32">
        <v>2004</v>
      </c>
      <c r="E238" s="32">
        <v>115</v>
      </c>
      <c r="F238" s="32">
        <v>3</v>
      </c>
      <c r="G238" s="32">
        <v>3</v>
      </c>
      <c r="H238" s="33">
        <v>120</v>
      </c>
      <c r="I238" s="25">
        <v>0.39</v>
      </c>
      <c r="J238" s="25">
        <v>0.4</v>
      </c>
      <c r="K238" s="33">
        <v>347</v>
      </c>
      <c r="L238" s="32">
        <v>10</v>
      </c>
      <c r="M238" s="25">
        <v>0.57999999999999996</v>
      </c>
      <c r="N238" s="32">
        <v>1</v>
      </c>
    </row>
    <row r="239" spans="1:14">
      <c r="A239" s="31">
        <v>879760</v>
      </c>
      <c r="B239" s="34">
        <v>5</v>
      </c>
      <c r="C239" s="32">
        <v>8</v>
      </c>
      <c r="D239" s="32">
        <v>2004</v>
      </c>
      <c r="E239" s="32">
        <v>115</v>
      </c>
      <c r="F239" s="32">
        <v>3</v>
      </c>
      <c r="G239" s="32">
        <v>3</v>
      </c>
      <c r="H239" s="33">
        <v>120</v>
      </c>
      <c r="I239" s="25">
        <v>0.39</v>
      </c>
      <c r="J239" s="25">
        <v>0.4</v>
      </c>
      <c r="K239" s="33">
        <v>347</v>
      </c>
      <c r="L239" s="32">
        <v>10</v>
      </c>
      <c r="M239" s="25">
        <v>0.57999999999999996</v>
      </c>
      <c r="N239" s="32">
        <v>1</v>
      </c>
    </row>
    <row r="240" spans="1:14">
      <c r="A240" s="31">
        <v>895443</v>
      </c>
      <c r="B240" s="34">
        <v>4</v>
      </c>
      <c r="C240" s="32">
        <v>8</v>
      </c>
      <c r="D240" s="32">
        <v>2004</v>
      </c>
      <c r="E240" s="32">
        <v>115</v>
      </c>
      <c r="F240" s="32">
        <v>3</v>
      </c>
      <c r="G240" s="32">
        <v>3</v>
      </c>
      <c r="H240" s="33">
        <v>120</v>
      </c>
      <c r="I240" s="25">
        <v>0.39</v>
      </c>
      <c r="J240" s="25">
        <v>0.4</v>
      </c>
      <c r="K240" s="33">
        <v>347</v>
      </c>
      <c r="L240" s="32">
        <v>10</v>
      </c>
      <c r="M240" s="25">
        <v>0.57999999999999996</v>
      </c>
      <c r="N240" s="32">
        <v>1</v>
      </c>
    </row>
    <row r="241" spans="1:14">
      <c r="A241" s="31">
        <v>904391</v>
      </c>
      <c r="B241" s="34">
        <v>4</v>
      </c>
      <c r="C241" s="32">
        <v>8</v>
      </c>
      <c r="D241" s="32">
        <v>2004</v>
      </c>
      <c r="E241" s="32">
        <v>115</v>
      </c>
      <c r="F241" s="32">
        <v>3</v>
      </c>
      <c r="G241" s="32">
        <v>3</v>
      </c>
      <c r="H241" s="33">
        <v>120</v>
      </c>
      <c r="I241" s="25">
        <v>0.39</v>
      </c>
      <c r="J241" s="25">
        <v>0.4</v>
      </c>
      <c r="K241" s="33">
        <v>347</v>
      </c>
      <c r="L241" s="32">
        <v>10</v>
      </c>
      <c r="M241" s="25">
        <v>0.57999999999999996</v>
      </c>
      <c r="N241" s="32">
        <v>1</v>
      </c>
    </row>
    <row r="242" spans="1:14">
      <c r="A242" s="31">
        <v>16272</v>
      </c>
      <c r="B242" s="34">
        <v>4</v>
      </c>
      <c r="C242" s="32">
        <v>9</v>
      </c>
      <c r="D242" s="32">
        <v>1993</v>
      </c>
      <c r="E242" s="32">
        <v>130</v>
      </c>
      <c r="F242" s="32">
        <v>4</v>
      </c>
      <c r="G242" s="32">
        <v>4</v>
      </c>
      <c r="H242" s="33">
        <v>25</v>
      </c>
      <c r="I242" s="25">
        <v>0.55000000000000004</v>
      </c>
      <c r="J242" s="25">
        <v>0.17</v>
      </c>
      <c r="K242" s="33">
        <v>60</v>
      </c>
      <c r="L242" s="32">
        <v>2</v>
      </c>
      <c r="M242" s="25">
        <v>0.79</v>
      </c>
      <c r="N242" s="32">
        <v>0</v>
      </c>
    </row>
    <row r="243" spans="1:14">
      <c r="A243" s="31">
        <v>108936</v>
      </c>
      <c r="B243" s="34">
        <v>5</v>
      </c>
      <c r="C243" s="32">
        <v>9</v>
      </c>
      <c r="D243" s="32">
        <v>1993</v>
      </c>
      <c r="E243" s="32">
        <v>130</v>
      </c>
      <c r="F243" s="32">
        <v>4</v>
      </c>
      <c r="G243" s="32">
        <v>4</v>
      </c>
      <c r="H243" s="33">
        <v>25</v>
      </c>
      <c r="I243" s="25">
        <v>0.55000000000000004</v>
      </c>
      <c r="J243" s="25">
        <v>0.17</v>
      </c>
      <c r="K243" s="33">
        <v>60</v>
      </c>
      <c r="L243" s="32">
        <v>2</v>
      </c>
      <c r="M243" s="25">
        <v>0.79</v>
      </c>
      <c r="N243" s="32">
        <v>0</v>
      </c>
    </row>
    <row r="244" spans="1:14">
      <c r="A244" s="31">
        <v>110938</v>
      </c>
      <c r="B244" s="34">
        <v>3</v>
      </c>
      <c r="C244" s="32">
        <v>9</v>
      </c>
      <c r="D244" s="32">
        <v>1993</v>
      </c>
      <c r="E244" s="32">
        <v>130</v>
      </c>
      <c r="F244" s="32">
        <v>4</v>
      </c>
      <c r="G244" s="32">
        <v>4</v>
      </c>
      <c r="H244" s="33">
        <v>25</v>
      </c>
      <c r="I244" s="25">
        <v>0.55000000000000004</v>
      </c>
      <c r="J244" s="25">
        <v>0.17</v>
      </c>
      <c r="K244" s="33">
        <v>60</v>
      </c>
      <c r="L244" s="32">
        <v>2</v>
      </c>
      <c r="M244" s="25">
        <v>0.79</v>
      </c>
      <c r="N244" s="32">
        <v>0</v>
      </c>
    </row>
    <row r="245" spans="1:14">
      <c r="A245" s="31">
        <v>134182</v>
      </c>
      <c r="B245" s="34">
        <v>5</v>
      </c>
      <c r="C245" s="32">
        <v>9</v>
      </c>
      <c r="D245" s="32">
        <v>1993</v>
      </c>
      <c r="E245" s="32">
        <v>130</v>
      </c>
      <c r="F245" s="32">
        <v>4</v>
      </c>
      <c r="G245" s="32">
        <v>4</v>
      </c>
      <c r="H245" s="33">
        <v>25</v>
      </c>
      <c r="I245" s="25">
        <v>0.55000000000000004</v>
      </c>
      <c r="J245" s="25">
        <v>0.17</v>
      </c>
      <c r="K245" s="33">
        <v>60</v>
      </c>
      <c r="L245" s="32">
        <v>2</v>
      </c>
      <c r="M245" s="25">
        <v>0.79</v>
      </c>
      <c r="N245" s="32">
        <v>0</v>
      </c>
    </row>
    <row r="246" spans="1:14">
      <c r="A246" s="31">
        <v>149575</v>
      </c>
      <c r="B246" s="34">
        <v>5</v>
      </c>
      <c r="C246" s="32">
        <v>9</v>
      </c>
      <c r="D246" s="32">
        <v>1993</v>
      </c>
      <c r="E246" s="32">
        <v>130</v>
      </c>
      <c r="F246" s="32">
        <v>4</v>
      </c>
      <c r="G246" s="32">
        <v>4</v>
      </c>
      <c r="H246" s="33">
        <v>25</v>
      </c>
      <c r="I246" s="25">
        <v>0.55000000000000004</v>
      </c>
      <c r="J246" s="25">
        <v>0.17</v>
      </c>
      <c r="K246" s="33">
        <v>60</v>
      </c>
      <c r="L246" s="32">
        <v>2</v>
      </c>
      <c r="M246" s="25">
        <v>0.79</v>
      </c>
      <c r="N246" s="32">
        <v>0</v>
      </c>
    </row>
    <row r="247" spans="1:14">
      <c r="A247" s="31">
        <v>248904</v>
      </c>
      <c r="B247" s="34">
        <v>5</v>
      </c>
      <c r="C247" s="32">
        <v>9</v>
      </c>
      <c r="D247" s="32">
        <v>1993</v>
      </c>
      <c r="E247" s="32">
        <v>130</v>
      </c>
      <c r="F247" s="32">
        <v>4</v>
      </c>
      <c r="G247" s="32">
        <v>4</v>
      </c>
      <c r="H247" s="33">
        <v>25</v>
      </c>
      <c r="I247" s="25">
        <v>0.55000000000000004</v>
      </c>
      <c r="J247" s="25">
        <v>0.17</v>
      </c>
      <c r="K247" s="33">
        <v>60</v>
      </c>
      <c r="L247" s="32">
        <v>2</v>
      </c>
      <c r="M247" s="25">
        <v>0.79</v>
      </c>
      <c r="N247" s="32">
        <v>0</v>
      </c>
    </row>
    <row r="248" spans="1:14">
      <c r="A248" s="31">
        <v>265257</v>
      </c>
      <c r="B248" s="34">
        <v>5</v>
      </c>
      <c r="C248" s="32">
        <v>9</v>
      </c>
      <c r="D248" s="32">
        <v>1993</v>
      </c>
      <c r="E248" s="32">
        <v>130</v>
      </c>
      <c r="F248" s="32">
        <v>4</v>
      </c>
      <c r="G248" s="32">
        <v>4</v>
      </c>
      <c r="H248" s="33">
        <v>25</v>
      </c>
      <c r="I248" s="25">
        <v>0.55000000000000004</v>
      </c>
      <c r="J248" s="25">
        <v>0.17</v>
      </c>
      <c r="K248" s="33">
        <v>60</v>
      </c>
      <c r="L248" s="32">
        <v>2</v>
      </c>
      <c r="M248" s="25">
        <v>0.79</v>
      </c>
      <c r="N248" s="32">
        <v>0</v>
      </c>
    </row>
    <row r="249" spans="1:14">
      <c r="A249" s="31">
        <v>279966</v>
      </c>
      <c r="B249" s="34">
        <v>5</v>
      </c>
      <c r="C249" s="32">
        <v>9</v>
      </c>
      <c r="D249" s="32">
        <v>1993</v>
      </c>
      <c r="E249" s="32">
        <v>130</v>
      </c>
      <c r="F249" s="32">
        <v>4</v>
      </c>
      <c r="G249" s="32">
        <v>4</v>
      </c>
      <c r="H249" s="33">
        <v>25</v>
      </c>
      <c r="I249" s="25">
        <v>0.55000000000000004</v>
      </c>
      <c r="J249" s="25">
        <v>0.17</v>
      </c>
      <c r="K249" s="33">
        <v>60</v>
      </c>
      <c r="L249" s="32">
        <v>2</v>
      </c>
      <c r="M249" s="25">
        <v>0.79</v>
      </c>
      <c r="N249" s="32">
        <v>0</v>
      </c>
    </row>
    <row r="250" spans="1:14">
      <c r="A250" s="31">
        <v>305344</v>
      </c>
      <c r="B250" s="34">
        <v>4</v>
      </c>
      <c r="C250" s="32">
        <v>9</v>
      </c>
      <c r="D250" s="32">
        <v>1993</v>
      </c>
      <c r="E250" s="32">
        <v>130</v>
      </c>
      <c r="F250" s="32">
        <v>4</v>
      </c>
      <c r="G250" s="32">
        <v>4</v>
      </c>
      <c r="H250" s="33">
        <v>25</v>
      </c>
      <c r="I250" s="25">
        <v>0.55000000000000004</v>
      </c>
      <c r="J250" s="25">
        <v>0.17</v>
      </c>
      <c r="K250" s="33">
        <v>60</v>
      </c>
      <c r="L250" s="32">
        <v>2</v>
      </c>
      <c r="M250" s="25">
        <v>0.79</v>
      </c>
      <c r="N250" s="32">
        <v>0</v>
      </c>
    </row>
    <row r="251" spans="1:14">
      <c r="A251" s="31">
        <v>370735</v>
      </c>
      <c r="B251" s="34">
        <v>3</v>
      </c>
      <c r="C251" s="32">
        <v>9</v>
      </c>
      <c r="D251" s="32">
        <v>1993</v>
      </c>
      <c r="E251" s="32">
        <v>130</v>
      </c>
      <c r="F251" s="32">
        <v>4</v>
      </c>
      <c r="G251" s="32">
        <v>4</v>
      </c>
      <c r="H251" s="33">
        <v>25</v>
      </c>
      <c r="I251" s="25">
        <v>0.55000000000000004</v>
      </c>
      <c r="J251" s="25">
        <v>0.17</v>
      </c>
      <c r="K251" s="33">
        <v>60</v>
      </c>
      <c r="L251" s="32">
        <v>2</v>
      </c>
      <c r="M251" s="25">
        <v>0.79</v>
      </c>
      <c r="N251" s="32">
        <v>0</v>
      </c>
    </row>
    <row r="252" spans="1:14">
      <c r="A252" s="31">
        <v>379411</v>
      </c>
      <c r="B252" s="34">
        <v>5</v>
      </c>
      <c r="C252" s="32">
        <v>9</v>
      </c>
      <c r="D252" s="32">
        <v>1993</v>
      </c>
      <c r="E252" s="32">
        <v>130</v>
      </c>
      <c r="F252" s="32">
        <v>4</v>
      </c>
      <c r="G252" s="32">
        <v>4</v>
      </c>
      <c r="H252" s="33">
        <v>25</v>
      </c>
      <c r="I252" s="25">
        <v>0.55000000000000004</v>
      </c>
      <c r="J252" s="25">
        <v>0.17</v>
      </c>
      <c r="K252" s="33">
        <v>60</v>
      </c>
      <c r="L252" s="32">
        <v>2</v>
      </c>
      <c r="M252" s="25">
        <v>0.79</v>
      </c>
      <c r="N252" s="32">
        <v>0</v>
      </c>
    </row>
    <row r="253" spans="1:14">
      <c r="A253" s="31">
        <v>380505</v>
      </c>
      <c r="B253" s="34">
        <v>4</v>
      </c>
      <c r="C253" s="32">
        <v>9</v>
      </c>
      <c r="D253" s="32">
        <v>1993</v>
      </c>
      <c r="E253" s="32">
        <v>130</v>
      </c>
      <c r="F253" s="32">
        <v>4</v>
      </c>
      <c r="G253" s="32">
        <v>4</v>
      </c>
      <c r="H253" s="33">
        <v>25</v>
      </c>
      <c r="I253" s="25">
        <v>0.55000000000000004</v>
      </c>
      <c r="J253" s="25">
        <v>0.17</v>
      </c>
      <c r="K253" s="33">
        <v>60</v>
      </c>
      <c r="L253" s="32">
        <v>2</v>
      </c>
      <c r="M253" s="25">
        <v>0.79</v>
      </c>
      <c r="N253" s="32">
        <v>0</v>
      </c>
    </row>
    <row r="254" spans="1:14">
      <c r="A254" s="31">
        <v>387418</v>
      </c>
      <c r="B254" s="34">
        <v>3</v>
      </c>
      <c r="C254" s="32">
        <v>9</v>
      </c>
      <c r="D254" s="32">
        <v>1993</v>
      </c>
      <c r="E254" s="32">
        <v>130</v>
      </c>
      <c r="F254" s="32">
        <v>4</v>
      </c>
      <c r="G254" s="32">
        <v>4</v>
      </c>
      <c r="H254" s="33">
        <v>25</v>
      </c>
      <c r="I254" s="25">
        <v>0.55000000000000004</v>
      </c>
      <c r="J254" s="25">
        <v>0.17</v>
      </c>
      <c r="K254" s="33">
        <v>60</v>
      </c>
      <c r="L254" s="32">
        <v>2</v>
      </c>
      <c r="M254" s="25">
        <v>0.79</v>
      </c>
      <c r="N254" s="32">
        <v>0</v>
      </c>
    </row>
    <row r="255" spans="1:14">
      <c r="A255" s="31">
        <v>461110</v>
      </c>
      <c r="B255" s="34">
        <v>5</v>
      </c>
      <c r="C255" s="32">
        <v>9</v>
      </c>
      <c r="D255" s="32">
        <v>1993</v>
      </c>
      <c r="E255" s="32">
        <v>130</v>
      </c>
      <c r="F255" s="32">
        <v>4</v>
      </c>
      <c r="G255" s="32">
        <v>4</v>
      </c>
      <c r="H255" s="33">
        <v>25</v>
      </c>
      <c r="I255" s="25">
        <v>0.55000000000000004</v>
      </c>
      <c r="J255" s="25">
        <v>0.17</v>
      </c>
      <c r="K255" s="33">
        <v>60</v>
      </c>
      <c r="L255" s="32">
        <v>2</v>
      </c>
      <c r="M255" s="25">
        <v>0.79</v>
      </c>
      <c r="N255" s="32">
        <v>0</v>
      </c>
    </row>
    <row r="256" spans="1:14">
      <c r="A256" s="31">
        <v>478932</v>
      </c>
      <c r="B256" s="34">
        <v>3</v>
      </c>
      <c r="C256" s="32">
        <v>9</v>
      </c>
      <c r="D256" s="32">
        <v>1993</v>
      </c>
      <c r="E256" s="32">
        <v>130</v>
      </c>
      <c r="F256" s="32">
        <v>4</v>
      </c>
      <c r="G256" s="32">
        <v>4</v>
      </c>
      <c r="H256" s="33">
        <v>25</v>
      </c>
      <c r="I256" s="25">
        <v>0.55000000000000004</v>
      </c>
      <c r="J256" s="25">
        <v>0.17</v>
      </c>
      <c r="K256" s="33">
        <v>60</v>
      </c>
      <c r="L256" s="32">
        <v>2</v>
      </c>
      <c r="M256" s="25">
        <v>0.79</v>
      </c>
      <c r="N256" s="32">
        <v>0</v>
      </c>
    </row>
    <row r="257" spans="1:14">
      <c r="A257" s="31">
        <v>521315</v>
      </c>
      <c r="B257" s="34">
        <v>4</v>
      </c>
      <c r="C257" s="32">
        <v>9</v>
      </c>
      <c r="D257" s="32">
        <v>1993</v>
      </c>
      <c r="E257" s="32">
        <v>130</v>
      </c>
      <c r="F257" s="32">
        <v>4</v>
      </c>
      <c r="G257" s="32">
        <v>4</v>
      </c>
      <c r="H257" s="33">
        <v>25</v>
      </c>
      <c r="I257" s="25">
        <v>0.55000000000000004</v>
      </c>
      <c r="J257" s="25">
        <v>0.17</v>
      </c>
      <c r="K257" s="33">
        <v>60</v>
      </c>
      <c r="L257" s="32">
        <v>2</v>
      </c>
      <c r="M257" s="25">
        <v>0.79</v>
      </c>
      <c r="N257" s="32">
        <v>0</v>
      </c>
    </row>
    <row r="258" spans="1:14">
      <c r="A258" s="31">
        <v>542907</v>
      </c>
      <c r="B258" s="34">
        <v>4</v>
      </c>
      <c r="C258" s="32">
        <v>9</v>
      </c>
      <c r="D258" s="32">
        <v>1993</v>
      </c>
      <c r="E258" s="32">
        <v>130</v>
      </c>
      <c r="F258" s="32">
        <v>4</v>
      </c>
      <c r="G258" s="32">
        <v>4</v>
      </c>
      <c r="H258" s="33">
        <v>25</v>
      </c>
      <c r="I258" s="25">
        <v>0.55000000000000004</v>
      </c>
      <c r="J258" s="25">
        <v>0.17</v>
      </c>
      <c r="K258" s="33">
        <v>60</v>
      </c>
      <c r="L258" s="32">
        <v>2</v>
      </c>
      <c r="M258" s="25">
        <v>0.79</v>
      </c>
      <c r="N258" s="32">
        <v>0</v>
      </c>
    </row>
    <row r="259" spans="1:14">
      <c r="A259" s="31">
        <v>612111</v>
      </c>
      <c r="B259" s="34">
        <v>2</v>
      </c>
      <c r="C259" s="32">
        <v>9</v>
      </c>
      <c r="D259" s="32">
        <v>1993</v>
      </c>
      <c r="E259" s="32">
        <v>130</v>
      </c>
      <c r="F259" s="32">
        <v>4</v>
      </c>
      <c r="G259" s="32">
        <v>4</v>
      </c>
      <c r="H259" s="33">
        <v>25</v>
      </c>
      <c r="I259" s="25">
        <v>0.55000000000000004</v>
      </c>
      <c r="J259" s="25">
        <v>0.17</v>
      </c>
      <c r="K259" s="33">
        <v>60</v>
      </c>
      <c r="L259" s="32">
        <v>2</v>
      </c>
      <c r="M259" s="25">
        <v>0.79</v>
      </c>
      <c r="N259" s="32">
        <v>0</v>
      </c>
    </row>
    <row r="260" spans="1:14">
      <c r="A260" s="31">
        <v>697038</v>
      </c>
      <c r="B260" s="34">
        <v>4</v>
      </c>
      <c r="C260" s="32">
        <v>9</v>
      </c>
      <c r="D260" s="32">
        <v>1993</v>
      </c>
      <c r="E260" s="32">
        <v>130</v>
      </c>
      <c r="F260" s="32">
        <v>4</v>
      </c>
      <c r="G260" s="32">
        <v>4</v>
      </c>
      <c r="H260" s="33">
        <v>25</v>
      </c>
      <c r="I260" s="25">
        <v>0.55000000000000004</v>
      </c>
      <c r="J260" s="25">
        <v>0.17</v>
      </c>
      <c r="K260" s="33">
        <v>60</v>
      </c>
      <c r="L260" s="32">
        <v>2</v>
      </c>
      <c r="M260" s="25">
        <v>0.79</v>
      </c>
      <c r="N260" s="32">
        <v>0</v>
      </c>
    </row>
    <row r="261" spans="1:14">
      <c r="A261" s="31">
        <v>714635</v>
      </c>
      <c r="B261" s="34">
        <v>4</v>
      </c>
      <c r="C261" s="32">
        <v>9</v>
      </c>
      <c r="D261" s="32">
        <v>1993</v>
      </c>
      <c r="E261" s="32">
        <v>130</v>
      </c>
      <c r="F261" s="32">
        <v>4</v>
      </c>
      <c r="G261" s="32">
        <v>4</v>
      </c>
      <c r="H261" s="33">
        <v>25</v>
      </c>
      <c r="I261" s="25">
        <v>0.55000000000000004</v>
      </c>
      <c r="J261" s="25">
        <v>0.17</v>
      </c>
      <c r="K261" s="33">
        <v>60</v>
      </c>
      <c r="L261" s="32">
        <v>2</v>
      </c>
      <c r="M261" s="25">
        <v>0.79</v>
      </c>
      <c r="N261" s="32">
        <v>0</v>
      </c>
    </row>
    <row r="262" spans="1:14">
      <c r="A262" s="31">
        <v>716173</v>
      </c>
      <c r="B262" s="34">
        <v>5</v>
      </c>
      <c r="C262" s="32">
        <v>9</v>
      </c>
      <c r="D262" s="32">
        <v>1993</v>
      </c>
      <c r="E262" s="32">
        <v>130</v>
      </c>
      <c r="F262" s="32">
        <v>4</v>
      </c>
      <c r="G262" s="32">
        <v>4</v>
      </c>
      <c r="H262" s="33">
        <v>25</v>
      </c>
      <c r="I262" s="25">
        <v>0.55000000000000004</v>
      </c>
      <c r="J262" s="25">
        <v>0.17</v>
      </c>
      <c r="K262" s="33">
        <v>60</v>
      </c>
      <c r="L262" s="32">
        <v>2</v>
      </c>
      <c r="M262" s="25">
        <v>0.79</v>
      </c>
      <c r="N262" s="32">
        <v>0</v>
      </c>
    </row>
    <row r="263" spans="1:14">
      <c r="A263" s="31">
        <v>762998</v>
      </c>
      <c r="B263" s="34">
        <v>5</v>
      </c>
      <c r="C263" s="32">
        <v>9</v>
      </c>
      <c r="D263" s="32">
        <v>1993</v>
      </c>
      <c r="E263" s="32">
        <v>130</v>
      </c>
      <c r="F263" s="32">
        <v>4</v>
      </c>
      <c r="G263" s="32">
        <v>4</v>
      </c>
      <c r="H263" s="33">
        <v>25</v>
      </c>
      <c r="I263" s="25">
        <v>0.55000000000000004</v>
      </c>
      <c r="J263" s="25">
        <v>0.17</v>
      </c>
      <c r="K263" s="33">
        <v>60</v>
      </c>
      <c r="L263" s="32">
        <v>2</v>
      </c>
      <c r="M263" s="25">
        <v>0.79</v>
      </c>
      <c r="N263" s="32">
        <v>0</v>
      </c>
    </row>
    <row r="264" spans="1:14">
      <c r="A264" s="31">
        <v>774602</v>
      </c>
      <c r="B264" s="34">
        <v>4</v>
      </c>
      <c r="C264" s="32">
        <v>9</v>
      </c>
      <c r="D264" s="32">
        <v>1993</v>
      </c>
      <c r="E264" s="32">
        <v>130</v>
      </c>
      <c r="F264" s="32">
        <v>4</v>
      </c>
      <c r="G264" s="32">
        <v>4</v>
      </c>
      <c r="H264" s="33">
        <v>25</v>
      </c>
      <c r="I264" s="25">
        <v>0.55000000000000004</v>
      </c>
      <c r="J264" s="25">
        <v>0.17</v>
      </c>
      <c r="K264" s="33">
        <v>60</v>
      </c>
      <c r="L264" s="32">
        <v>2</v>
      </c>
      <c r="M264" s="25">
        <v>0.79</v>
      </c>
      <c r="N264" s="32">
        <v>0</v>
      </c>
    </row>
    <row r="265" spans="1:14">
      <c r="A265" s="31">
        <v>782075</v>
      </c>
      <c r="B265" s="34">
        <v>5</v>
      </c>
      <c r="C265" s="32">
        <v>9</v>
      </c>
      <c r="D265" s="32">
        <v>1993</v>
      </c>
      <c r="E265" s="32">
        <v>130</v>
      </c>
      <c r="F265" s="32">
        <v>4</v>
      </c>
      <c r="G265" s="32">
        <v>4</v>
      </c>
      <c r="H265" s="33">
        <v>25</v>
      </c>
      <c r="I265" s="25">
        <v>0.55000000000000004</v>
      </c>
      <c r="J265" s="25">
        <v>0.17</v>
      </c>
      <c r="K265" s="33">
        <v>60</v>
      </c>
      <c r="L265" s="32">
        <v>2</v>
      </c>
      <c r="M265" s="25">
        <v>0.79</v>
      </c>
      <c r="N265" s="32">
        <v>0</v>
      </c>
    </row>
    <row r="266" spans="1:14">
      <c r="A266" s="31">
        <v>825819</v>
      </c>
      <c r="B266" s="34">
        <v>5</v>
      </c>
      <c r="C266" s="32">
        <v>9</v>
      </c>
      <c r="D266" s="32">
        <v>1993</v>
      </c>
      <c r="E266" s="32">
        <v>130</v>
      </c>
      <c r="F266" s="32">
        <v>4</v>
      </c>
      <c r="G266" s="32">
        <v>4</v>
      </c>
      <c r="H266" s="33">
        <v>25</v>
      </c>
      <c r="I266" s="25">
        <v>0.55000000000000004</v>
      </c>
      <c r="J266" s="25">
        <v>0.17</v>
      </c>
      <c r="K266" s="33">
        <v>60</v>
      </c>
      <c r="L266" s="32">
        <v>2</v>
      </c>
      <c r="M266" s="25">
        <v>0.79</v>
      </c>
      <c r="N266" s="32">
        <v>0</v>
      </c>
    </row>
    <row r="267" spans="1:14">
      <c r="A267" s="31">
        <v>844049</v>
      </c>
      <c r="B267" s="34">
        <v>5</v>
      </c>
      <c r="C267" s="32">
        <v>9</v>
      </c>
      <c r="D267" s="32">
        <v>1993</v>
      </c>
      <c r="E267" s="32">
        <v>130</v>
      </c>
      <c r="F267" s="32">
        <v>4</v>
      </c>
      <c r="G267" s="32">
        <v>4</v>
      </c>
      <c r="H267" s="33">
        <v>25</v>
      </c>
      <c r="I267" s="25">
        <v>0.55000000000000004</v>
      </c>
      <c r="J267" s="25">
        <v>0.17</v>
      </c>
      <c r="K267" s="33">
        <v>60</v>
      </c>
      <c r="L267" s="32">
        <v>2</v>
      </c>
      <c r="M267" s="25">
        <v>0.79</v>
      </c>
      <c r="N267" s="32">
        <v>0</v>
      </c>
    </row>
    <row r="268" spans="1:14">
      <c r="A268" s="31">
        <v>862596</v>
      </c>
      <c r="B268" s="34">
        <v>5</v>
      </c>
      <c r="C268" s="32">
        <v>9</v>
      </c>
      <c r="D268" s="32">
        <v>1993</v>
      </c>
      <c r="E268" s="32">
        <v>130</v>
      </c>
      <c r="F268" s="32">
        <v>4</v>
      </c>
      <c r="G268" s="32">
        <v>4</v>
      </c>
      <c r="H268" s="33">
        <v>25</v>
      </c>
      <c r="I268" s="25">
        <v>0.55000000000000004</v>
      </c>
      <c r="J268" s="25">
        <v>0.17</v>
      </c>
      <c r="K268" s="33">
        <v>60</v>
      </c>
      <c r="L268" s="32">
        <v>2</v>
      </c>
      <c r="M268" s="25">
        <v>0.79</v>
      </c>
      <c r="N268" s="32">
        <v>0</v>
      </c>
    </row>
    <row r="269" spans="1:14">
      <c r="A269" s="31">
        <v>879760</v>
      </c>
      <c r="B269" s="34">
        <v>5</v>
      </c>
      <c r="C269" s="32">
        <v>9</v>
      </c>
      <c r="D269" s="32">
        <v>1993</v>
      </c>
      <c r="E269" s="32">
        <v>130</v>
      </c>
      <c r="F269" s="32">
        <v>4</v>
      </c>
      <c r="G269" s="32">
        <v>4</v>
      </c>
      <c r="H269" s="33">
        <v>25</v>
      </c>
      <c r="I269" s="25">
        <v>0.55000000000000004</v>
      </c>
      <c r="J269" s="25">
        <v>0.17</v>
      </c>
      <c r="K269" s="33">
        <v>60</v>
      </c>
      <c r="L269" s="32">
        <v>2</v>
      </c>
      <c r="M269" s="25">
        <v>0.79</v>
      </c>
      <c r="N269" s="32">
        <v>0</v>
      </c>
    </row>
    <row r="270" spans="1:14">
      <c r="A270" s="31">
        <v>895443</v>
      </c>
      <c r="B270" s="34">
        <v>4</v>
      </c>
      <c r="C270" s="32">
        <v>9</v>
      </c>
      <c r="D270" s="32">
        <v>1993</v>
      </c>
      <c r="E270" s="32">
        <v>130</v>
      </c>
      <c r="F270" s="32">
        <v>4</v>
      </c>
      <c r="G270" s="32">
        <v>4</v>
      </c>
      <c r="H270" s="33">
        <v>25</v>
      </c>
      <c r="I270" s="25">
        <v>0.55000000000000004</v>
      </c>
      <c r="J270" s="25">
        <v>0.17</v>
      </c>
      <c r="K270" s="33">
        <v>60</v>
      </c>
      <c r="L270" s="32">
        <v>2</v>
      </c>
      <c r="M270" s="25">
        <v>0.79</v>
      </c>
      <c r="N270" s="32">
        <v>0</v>
      </c>
    </row>
    <row r="271" spans="1:14">
      <c r="A271" s="31">
        <v>904391</v>
      </c>
      <c r="B271" s="34">
        <v>5</v>
      </c>
      <c r="C271" s="32">
        <v>9</v>
      </c>
      <c r="D271" s="32">
        <v>1993</v>
      </c>
      <c r="E271" s="32">
        <v>130</v>
      </c>
      <c r="F271" s="32">
        <v>4</v>
      </c>
      <c r="G271" s="32">
        <v>4</v>
      </c>
      <c r="H271" s="33">
        <v>25</v>
      </c>
      <c r="I271" s="25">
        <v>0.55000000000000004</v>
      </c>
      <c r="J271" s="25">
        <v>0.17</v>
      </c>
      <c r="K271" s="33">
        <v>60</v>
      </c>
      <c r="L271" s="32">
        <v>2</v>
      </c>
      <c r="M271" s="25">
        <v>0.79</v>
      </c>
      <c r="N271" s="32">
        <v>0</v>
      </c>
    </row>
  </sheetData>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sheetPr published="0"/>
  <dimension ref="A1:N271"/>
  <sheetViews>
    <sheetView workbookViewId="0">
      <selection activeCell="A3" sqref="A3"/>
    </sheetView>
  </sheetViews>
  <sheetFormatPr defaultRowHeight="15"/>
  <cols>
    <col min="2" max="2" width="7.85546875" customWidth="1"/>
    <col min="3" max="3" width="9.7109375" customWidth="1"/>
    <col min="4" max="4" width="10.140625" customWidth="1"/>
    <col min="5" max="5" width="16.5703125" customWidth="1"/>
    <col min="6" max="6" width="15.7109375" customWidth="1"/>
    <col min="7" max="7" width="25" customWidth="1"/>
    <col min="8" max="8" width="15.42578125" customWidth="1"/>
    <col min="9" max="9" width="30" bestFit="1" customWidth="1"/>
    <col min="10" max="10" width="22.5703125" bestFit="1" customWidth="1"/>
    <col min="11" max="11" width="18.42578125" customWidth="1"/>
    <col min="12" max="12" width="17.42578125" customWidth="1"/>
    <col min="13" max="13" width="20.5703125" customWidth="1"/>
    <col min="14" max="14" width="19.140625" customWidth="1"/>
  </cols>
  <sheetData>
    <row r="1" spans="1:14" s="39" customFormat="1" ht="45">
      <c r="A1" s="36" t="s">
        <v>193</v>
      </c>
      <c r="B1" s="36" t="s">
        <v>194</v>
      </c>
      <c r="C1" s="37" t="s">
        <v>92</v>
      </c>
      <c r="D1" s="37" t="s">
        <v>93</v>
      </c>
      <c r="E1" s="37" t="s">
        <v>0</v>
      </c>
      <c r="F1" s="37" t="s">
        <v>1</v>
      </c>
      <c r="G1" s="37" t="s">
        <v>195</v>
      </c>
      <c r="H1" s="38" t="s">
        <v>192</v>
      </c>
      <c r="I1" s="37" t="s">
        <v>11</v>
      </c>
      <c r="J1" s="37" t="s">
        <v>12</v>
      </c>
      <c r="K1" s="37" t="s">
        <v>3</v>
      </c>
      <c r="L1" s="37" t="s">
        <v>8</v>
      </c>
      <c r="M1" s="37" t="s">
        <v>13</v>
      </c>
      <c r="N1" s="37" t="s">
        <v>14</v>
      </c>
    </row>
    <row r="2" spans="1:14">
      <c r="A2" s="19">
        <v>2439493</v>
      </c>
      <c r="B2" s="19">
        <v>3</v>
      </c>
      <c r="C2" s="32">
        <v>1</v>
      </c>
      <c r="D2" s="32">
        <v>2002</v>
      </c>
      <c r="E2" s="32">
        <v>119</v>
      </c>
      <c r="F2" s="32">
        <v>2</v>
      </c>
      <c r="G2" s="32">
        <v>3</v>
      </c>
      <c r="H2" s="33">
        <v>60</v>
      </c>
      <c r="I2" s="25">
        <v>0.66</v>
      </c>
      <c r="J2" s="25">
        <v>0.67</v>
      </c>
      <c r="K2" s="33">
        <v>121.46899999999999</v>
      </c>
      <c r="L2" s="32">
        <v>7</v>
      </c>
      <c r="M2" s="25">
        <v>0.82</v>
      </c>
      <c r="N2" s="24">
        <v>0</v>
      </c>
    </row>
    <row r="3" spans="1:14">
      <c r="A3" s="19">
        <v>305344</v>
      </c>
      <c r="B3" s="19">
        <v>5</v>
      </c>
      <c r="C3" s="32">
        <v>1</v>
      </c>
      <c r="D3" s="32">
        <v>2002</v>
      </c>
      <c r="E3" s="32">
        <v>119</v>
      </c>
      <c r="F3" s="32">
        <v>2</v>
      </c>
      <c r="G3" s="32">
        <v>3</v>
      </c>
      <c r="H3" s="33">
        <v>60</v>
      </c>
      <c r="I3" s="25">
        <v>0.66</v>
      </c>
      <c r="J3" s="25">
        <v>0.67</v>
      </c>
      <c r="K3" s="33">
        <v>121.46899999999999</v>
      </c>
      <c r="L3" s="32">
        <v>7</v>
      </c>
      <c r="M3" s="25">
        <v>0.82</v>
      </c>
      <c r="N3" s="24">
        <v>0</v>
      </c>
    </row>
    <row r="4" spans="1:14">
      <c r="A4" s="19">
        <v>2297136</v>
      </c>
      <c r="B4" s="19">
        <v>3</v>
      </c>
      <c r="C4" s="32">
        <v>1</v>
      </c>
      <c r="D4" s="32">
        <v>2002</v>
      </c>
      <c r="E4" s="32">
        <v>119</v>
      </c>
      <c r="F4" s="32">
        <v>2</v>
      </c>
      <c r="G4" s="32">
        <v>3</v>
      </c>
      <c r="H4" s="33">
        <v>60</v>
      </c>
      <c r="I4" s="25">
        <v>0.66</v>
      </c>
      <c r="J4" s="25">
        <v>0.67</v>
      </c>
      <c r="K4" s="33">
        <v>121.46899999999999</v>
      </c>
      <c r="L4" s="32">
        <v>7</v>
      </c>
      <c r="M4" s="25">
        <v>0.82</v>
      </c>
      <c r="N4" s="24">
        <v>0</v>
      </c>
    </row>
    <row r="5" spans="1:14">
      <c r="A5" s="19">
        <v>2204563</v>
      </c>
      <c r="B5" s="19">
        <v>4</v>
      </c>
      <c r="C5" s="32">
        <v>1</v>
      </c>
      <c r="D5" s="32">
        <v>2002</v>
      </c>
      <c r="E5" s="32">
        <v>119</v>
      </c>
      <c r="F5" s="32">
        <v>2</v>
      </c>
      <c r="G5" s="32">
        <v>3</v>
      </c>
      <c r="H5" s="33">
        <v>60</v>
      </c>
      <c r="I5" s="25">
        <v>0.66</v>
      </c>
      <c r="J5" s="25">
        <v>0.67</v>
      </c>
      <c r="K5" s="33">
        <v>121.46899999999999</v>
      </c>
      <c r="L5" s="32">
        <v>7</v>
      </c>
      <c r="M5" s="25">
        <v>0.82</v>
      </c>
      <c r="N5" s="24">
        <v>0</v>
      </c>
    </row>
    <row r="6" spans="1:14">
      <c r="A6" s="19">
        <v>862596</v>
      </c>
      <c r="B6" s="19">
        <v>5</v>
      </c>
      <c r="C6" s="32">
        <v>1</v>
      </c>
      <c r="D6" s="32">
        <v>2002</v>
      </c>
      <c r="E6" s="32">
        <v>119</v>
      </c>
      <c r="F6" s="32">
        <v>2</v>
      </c>
      <c r="G6" s="32">
        <v>3</v>
      </c>
      <c r="H6" s="33">
        <v>60</v>
      </c>
      <c r="I6" s="25">
        <v>0.66</v>
      </c>
      <c r="J6" s="25">
        <v>0.67</v>
      </c>
      <c r="K6" s="33">
        <v>121.46899999999999</v>
      </c>
      <c r="L6" s="32">
        <v>7</v>
      </c>
      <c r="M6" s="25">
        <v>0.82</v>
      </c>
      <c r="N6" s="24">
        <v>0</v>
      </c>
    </row>
    <row r="7" spans="1:14">
      <c r="A7" s="19">
        <v>134182</v>
      </c>
      <c r="B7" s="19">
        <v>2</v>
      </c>
      <c r="C7" s="32">
        <v>1</v>
      </c>
      <c r="D7" s="32">
        <v>2002</v>
      </c>
      <c r="E7" s="32">
        <v>119</v>
      </c>
      <c r="F7" s="32">
        <v>2</v>
      </c>
      <c r="G7" s="32">
        <v>3</v>
      </c>
      <c r="H7" s="33">
        <v>60</v>
      </c>
      <c r="I7" s="25">
        <v>0.66</v>
      </c>
      <c r="J7" s="25">
        <v>0.67</v>
      </c>
      <c r="K7" s="33">
        <v>121.46899999999999</v>
      </c>
      <c r="L7" s="32">
        <v>7</v>
      </c>
      <c r="M7" s="25">
        <v>0.82</v>
      </c>
      <c r="N7" s="24">
        <v>0</v>
      </c>
    </row>
    <row r="8" spans="1:14">
      <c r="A8" s="19">
        <v>1201294</v>
      </c>
      <c r="B8" s="19">
        <v>4</v>
      </c>
      <c r="C8" s="32">
        <v>1</v>
      </c>
      <c r="D8" s="32">
        <v>2002</v>
      </c>
      <c r="E8" s="32">
        <v>119</v>
      </c>
      <c r="F8" s="32">
        <v>2</v>
      </c>
      <c r="G8" s="32">
        <v>3</v>
      </c>
      <c r="H8" s="33">
        <v>60</v>
      </c>
      <c r="I8" s="25">
        <v>0.66</v>
      </c>
      <c r="J8" s="25">
        <v>0.67</v>
      </c>
      <c r="K8" s="33">
        <v>121.46899999999999</v>
      </c>
      <c r="L8" s="32">
        <v>7</v>
      </c>
      <c r="M8" s="25">
        <v>0.82</v>
      </c>
      <c r="N8" s="24">
        <v>0</v>
      </c>
    </row>
    <row r="9" spans="1:14">
      <c r="A9" s="19">
        <v>2606799</v>
      </c>
      <c r="B9" s="19">
        <v>4</v>
      </c>
      <c r="C9" s="32">
        <v>1</v>
      </c>
      <c r="D9" s="32">
        <v>2002</v>
      </c>
      <c r="E9" s="32">
        <v>119</v>
      </c>
      <c r="F9" s="32">
        <v>2</v>
      </c>
      <c r="G9" s="32">
        <v>3</v>
      </c>
      <c r="H9" s="33">
        <v>60</v>
      </c>
      <c r="I9" s="25">
        <v>0.66</v>
      </c>
      <c r="J9" s="25">
        <v>0.67</v>
      </c>
      <c r="K9" s="33">
        <v>121.46899999999999</v>
      </c>
      <c r="L9" s="32">
        <v>7</v>
      </c>
      <c r="M9" s="25">
        <v>0.82</v>
      </c>
      <c r="N9" s="24">
        <v>0</v>
      </c>
    </row>
    <row r="10" spans="1:14">
      <c r="A10" s="19">
        <v>1558286</v>
      </c>
      <c r="B10" s="19">
        <v>4</v>
      </c>
      <c r="C10" s="32">
        <v>1</v>
      </c>
      <c r="D10" s="32">
        <v>2002</v>
      </c>
      <c r="E10" s="32">
        <v>119</v>
      </c>
      <c r="F10" s="32">
        <v>2</v>
      </c>
      <c r="G10" s="32">
        <v>3</v>
      </c>
      <c r="H10" s="33">
        <v>60</v>
      </c>
      <c r="I10" s="25">
        <v>0.66</v>
      </c>
      <c r="J10" s="25">
        <v>0.67</v>
      </c>
      <c r="K10" s="33">
        <v>121.46899999999999</v>
      </c>
      <c r="L10" s="32">
        <v>7</v>
      </c>
      <c r="M10" s="25">
        <v>0.82</v>
      </c>
      <c r="N10" s="24">
        <v>0</v>
      </c>
    </row>
    <row r="11" spans="1:14">
      <c r="A11" s="19">
        <v>2537543</v>
      </c>
      <c r="B11" s="19">
        <v>5</v>
      </c>
      <c r="C11" s="32">
        <v>1</v>
      </c>
      <c r="D11" s="32">
        <v>2002</v>
      </c>
      <c r="E11" s="32">
        <v>119</v>
      </c>
      <c r="F11" s="32">
        <v>2</v>
      </c>
      <c r="G11" s="32">
        <v>3</v>
      </c>
      <c r="H11" s="33">
        <v>60</v>
      </c>
      <c r="I11" s="25">
        <v>0.66</v>
      </c>
      <c r="J11" s="25">
        <v>0.67</v>
      </c>
      <c r="K11" s="33">
        <v>121.46899999999999</v>
      </c>
      <c r="L11" s="32">
        <v>7</v>
      </c>
      <c r="M11" s="25">
        <v>0.82</v>
      </c>
      <c r="N11" s="24">
        <v>0</v>
      </c>
    </row>
    <row r="12" spans="1:14">
      <c r="A12" s="19">
        <v>933855</v>
      </c>
      <c r="B12" s="19">
        <v>5</v>
      </c>
      <c r="C12" s="32">
        <v>1</v>
      </c>
      <c r="D12" s="32">
        <v>2002</v>
      </c>
      <c r="E12" s="32">
        <v>119</v>
      </c>
      <c r="F12" s="32">
        <v>2</v>
      </c>
      <c r="G12" s="32">
        <v>3</v>
      </c>
      <c r="H12" s="33">
        <v>60</v>
      </c>
      <c r="I12" s="25">
        <v>0.66</v>
      </c>
      <c r="J12" s="25">
        <v>0.67</v>
      </c>
      <c r="K12" s="33">
        <v>121.46899999999999</v>
      </c>
      <c r="L12" s="32">
        <v>7</v>
      </c>
      <c r="M12" s="25">
        <v>0.82</v>
      </c>
      <c r="N12" s="24">
        <v>0</v>
      </c>
    </row>
    <row r="13" spans="1:14">
      <c r="A13" s="19">
        <v>1431356</v>
      </c>
      <c r="B13" s="19">
        <v>3</v>
      </c>
      <c r="C13" s="32">
        <v>1</v>
      </c>
      <c r="D13" s="32">
        <v>2002</v>
      </c>
      <c r="E13" s="32">
        <v>119</v>
      </c>
      <c r="F13" s="32">
        <v>2</v>
      </c>
      <c r="G13" s="32">
        <v>3</v>
      </c>
      <c r="H13" s="33">
        <v>60</v>
      </c>
      <c r="I13" s="25">
        <v>0.66</v>
      </c>
      <c r="J13" s="25">
        <v>0.67</v>
      </c>
      <c r="K13" s="33">
        <v>121.46899999999999</v>
      </c>
      <c r="L13" s="32">
        <v>7</v>
      </c>
      <c r="M13" s="25">
        <v>0.82</v>
      </c>
      <c r="N13" s="24">
        <v>0</v>
      </c>
    </row>
    <row r="14" spans="1:14">
      <c r="A14" s="19">
        <v>1110156</v>
      </c>
      <c r="B14" s="19">
        <v>3</v>
      </c>
      <c r="C14" s="32">
        <v>1</v>
      </c>
      <c r="D14" s="32">
        <v>2002</v>
      </c>
      <c r="E14" s="32">
        <v>119</v>
      </c>
      <c r="F14" s="32">
        <v>2</v>
      </c>
      <c r="G14" s="32">
        <v>3</v>
      </c>
      <c r="H14" s="33">
        <v>60</v>
      </c>
      <c r="I14" s="25">
        <v>0.66</v>
      </c>
      <c r="J14" s="25">
        <v>0.67</v>
      </c>
      <c r="K14" s="33">
        <v>121.46899999999999</v>
      </c>
      <c r="L14" s="32">
        <v>7</v>
      </c>
      <c r="M14" s="25">
        <v>0.82</v>
      </c>
      <c r="N14" s="24">
        <v>0</v>
      </c>
    </row>
    <row r="15" spans="1:14">
      <c r="A15" s="19">
        <v>2604976</v>
      </c>
      <c r="B15" s="19">
        <v>5</v>
      </c>
      <c r="C15" s="32">
        <v>1</v>
      </c>
      <c r="D15" s="32">
        <v>2002</v>
      </c>
      <c r="E15" s="32">
        <v>119</v>
      </c>
      <c r="F15" s="32">
        <v>2</v>
      </c>
      <c r="G15" s="32">
        <v>3</v>
      </c>
      <c r="H15" s="33">
        <v>60</v>
      </c>
      <c r="I15" s="25">
        <v>0.66</v>
      </c>
      <c r="J15" s="25">
        <v>0.67</v>
      </c>
      <c r="K15" s="33">
        <v>121.46899999999999</v>
      </c>
      <c r="L15" s="32">
        <v>7</v>
      </c>
      <c r="M15" s="25">
        <v>0.82</v>
      </c>
      <c r="N15" s="24">
        <v>0</v>
      </c>
    </row>
    <row r="16" spans="1:14">
      <c r="A16" s="19">
        <v>461110</v>
      </c>
      <c r="B16" s="19">
        <v>4</v>
      </c>
      <c r="C16" s="32">
        <v>1</v>
      </c>
      <c r="D16" s="32">
        <v>2002</v>
      </c>
      <c r="E16" s="32">
        <v>119</v>
      </c>
      <c r="F16" s="32">
        <v>2</v>
      </c>
      <c r="G16" s="32">
        <v>3</v>
      </c>
      <c r="H16" s="33">
        <v>60</v>
      </c>
      <c r="I16" s="25">
        <v>0.66</v>
      </c>
      <c r="J16" s="25">
        <v>0.67</v>
      </c>
      <c r="K16" s="33">
        <v>121.46899999999999</v>
      </c>
      <c r="L16" s="32">
        <v>7</v>
      </c>
      <c r="M16" s="25">
        <v>0.82</v>
      </c>
      <c r="N16" s="24">
        <v>0</v>
      </c>
    </row>
    <row r="17" spans="1:14">
      <c r="A17" s="19">
        <v>1772901</v>
      </c>
      <c r="B17" s="19">
        <v>4</v>
      </c>
      <c r="C17" s="32">
        <v>1</v>
      </c>
      <c r="D17" s="32">
        <v>2002</v>
      </c>
      <c r="E17" s="32">
        <v>119</v>
      </c>
      <c r="F17" s="32">
        <v>2</v>
      </c>
      <c r="G17" s="32">
        <v>3</v>
      </c>
      <c r="H17" s="33">
        <v>60</v>
      </c>
      <c r="I17" s="25">
        <v>0.66</v>
      </c>
      <c r="J17" s="25">
        <v>0.67</v>
      </c>
      <c r="K17" s="33">
        <v>121.46899999999999</v>
      </c>
      <c r="L17" s="32">
        <v>7</v>
      </c>
      <c r="M17" s="25">
        <v>0.82</v>
      </c>
      <c r="N17" s="24">
        <v>0</v>
      </c>
    </row>
    <row r="18" spans="1:14">
      <c r="A18" s="19">
        <v>1852040</v>
      </c>
      <c r="B18" s="19">
        <v>3</v>
      </c>
      <c r="C18" s="32">
        <v>1</v>
      </c>
      <c r="D18" s="32">
        <v>2002</v>
      </c>
      <c r="E18" s="32">
        <v>119</v>
      </c>
      <c r="F18" s="32">
        <v>2</v>
      </c>
      <c r="G18" s="32">
        <v>3</v>
      </c>
      <c r="H18" s="33">
        <v>60</v>
      </c>
      <c r="I18" s="25">
        <v>0.66</v>
      </c>
      <c r="J18" s="25">
        <v>0.67</v>
      </c>
      <c r="K18" s="33">
        <v>121.46899999999999</v>
      </c>
      <c r="L18" s="32">
        <v>7</v>
      </c>
      <c r="M18" s="25">
        <v>0.82</v>
      </c>
      <c r="N18" s="24">
        <v>0</v>
      </c>
    </row>
    <row r="19" spans="1:14">
      <c r="A19" s="19">
        <v>2056022</v>
      </c>
      <c r="B19" s="19">
        <v>5</v>
      </c>
      <c r="C19" s="32">
        <v>1</v>
      </c>
      <c r="D19" s="32">
        <v>2002</v>
      </c>
      <c r="E19" s="32">
        <v>119</v>
      </c>
      <c r="F19" s="32">
        <v>2</v>
      </c>
      <c r="G19" s="32">
        <v>3</v>
      </c>
      <c r="H19" s="33">
        <v>60</v>
      </c>
      <c r="I19" s="25">
        <v>0.66</v>
      </c>
      <c r="J19" s="25">
        <v>0.67</v>
      </c>
      <c r="K19" s="33">
        <v>121.46899999999999</v>
      </c>
      <c r="L19" s="32">
        <v>7</v>
      </c>
      <c r="M19" s="25">
        <v>0.82</v>
      </c>
      <c r="N19" s="24">
        <v>0</v>
      </c>
    </row>
    <row r="20" spans="1:14">
      <c r="A20" s="19">
        <v>387418</v>
      </c>
      <c r="B20" s="19">
        <v>5</v>
      </c>
      <c r="C20" s="32">
        <v>1</v>
      </c>
      <c r="D20" s="32">
        <v>2002</v>
      </c>
      <c r="E20" s="32">
        <v>119</v>
      </c>
      <c r="F20" s="32">
        <v>2</v>
      </c>
      <c r="G20" s="32">
        <v>3</v>
      </c>
      <c r="H20" s="33">
        <v>60</v>
      </c>
      <c r="I20" s="25">
        <v>0.66</v>
      </c>
      <c r="J20" s="25">
        <v>0.67</v>
      </c>
      <c r="K20" s="33">
        <v>121.46899999999999</v>
      </c>
      <c r="L20" s="32">
        <v>7</v>
      </c>
      <c r="M20" s="25">
        <v>0.82</v>
      </c>
      <c r="N20" s="24">
        <v>0</v>
      </c>
    </row>
    <row r="21" spans="1:14">
      <c r="A21" s="19">
        <v>612111</v>
      </c>
      <c r="B21" s="19">
        <v>3</v>
      </c>
      <c r="C21" s="32">
        <v>1</v>
      </c>
      <c r="D21" s="32">
        <v>2002</v>
      </c>
      <c r="E21" s="32">
        <v>119</v>
      </c>
      <c r="F21" s="32">
        <v>2</v>
      </c>
      <c r="G21" s="32">
        <v>3</v>
      </c>
      <c r="H21" s="33">
        <v>60</v>
      </c>
      <c r="I21" s="25">
        <v>0.66</v>
      </c>
      <c r="J21" s="25">
        <v>0.67</v>
      </c>
      <c r="K21" s="33">
        <v>121.46899999999999</v>
      </c>
      <c r="L21" s="32">
        <v>7</v>
      </c>
      <c r="M21" s="25">
        <v>0.82</v>
      </c>
      <c r="N21" s="24">
        <v>0</v>
      </c>
    </row>
    <row r="22" spans="1:14">
      <c r="A22" s="19">
        <v>1446775</v>
      </c>
      <c r="B22" s="19">
        <v>3</v>
      </c>
      <c r="C22" s="32">
        <v>1</v>
      </c>
      <c r="D22" s="32">
        <v>2002</v>
      </c>
      <c r="E22" s="32">
        <v>119</v>
      </c>
      <c r="F22" s="32">
        <v>2</v>
      </c>
      <c r="G22" s="32">
        <v>3</v>
      </c>
      <c r="H22" s="33">
        <v>60</v>
      </c>
      <c r="I22" s="25">
        <v>0.66</v>
      </c>
      <c r="J22" s="25">
        <v>0.67</v>
      </c>
      <c r="K22" s="33">
        <v>121.46899999999999</v>
      </c>
      <c r="L22" s="32">
        <v>7</v>
      </c>
      <c r="M22" s="25">
        <v>0.82</v>
      </c>
      <c r="N22" s="24">
        <v>0</v>
      </c>
    </row>
    <row r="23" spans="1:14">
      <c r="A23" s="19">
        <v>1702270</v>
      </c>
      <c r="B23" s="19">
        <v>4</v>
      </c>
      <c r="C23" s="32">
        <v>1</v>
      </c>
      <c r="D23" s="32">
        <v>2002</v>
      </c>
      <c r="E23" s="32">
        <v>119</v>
      </c>
      <c r="F23" s="32">
        <v>2</v>
      </c>
      <c r="G23" s="32">
        <v>3</v>
      </c>
      <c r="H23" s="33">
        <v>60</v>
      </c>
      <c r="I23" s="25">
        <v>0.66</v>
      </c>
      <c r="J23" s="25">
        <v>0.67</v>
      </c>
      <c r="K23" s="33">
        <v>121.46899999999999</v>
      </c>
      <c r="L23" s="32">
        <v>7</v>
      </c>
      <c r="M23" s="25">
        <v>0.82</v>
      </c>
      <c r="N23" s="24">
        <v>0</v>
      </c>
    </row>
    <row r="24" spans="1:14">
      <c r="A24" s="19">
        <v>1002688</v>
      </c>
      <c r="B24" s="19">
        <v>3</v>
      </c>
      <c r="C24" s="32">
        <v>1</v>
      </c>
      <c r="D24" s="32">
        <v>2002</v>
      </c>
      <c r="E24" s="32">
        <v>119</v>
      </c>
      <c r="F24" s="32">
        <v>2</v>
      </c>
      <c r="G24" s="32">
        <v>3</v>
      </c>
      <c r="H24" s="33">
        <v>60</v>
      </c>
      <c r="I24" s="25">
        <v>0.66</v>
      </c>
      <c r="J24" s="25">
        <v>0.67</v>
      </c>
      <c r="K24" s="33">
        <v>121.46899999999999</v>
      </c>
      <c r="L24" s="32">
        <v>7</v>
      </c>
      <c r="M24" s="25">
        <v>0.82</v>
      </c>
      <c r="N24" s="24">
        <v>0</v>
      </c>
    </row>
    <row r="25" spans="1:14">
      <c r="A25" s="19">
        <v>1002780</v>
      </c>
      <c r="B25" s="19">
        <v>4</v>
      </c>
      <c r="C25" s="32">
        <v>1</v>
      </c>
      <c r="D25" s="32">
        <v>2002</v>
      </c>
      <c r="E25" s="32">
        <v>119</v>
      </c>
      <c r="F25" s="32">
        <v>2</v>
      </c>
      <c r="G25" s="32">
        <v>3</v>
      </c>
      <c r="H25" s="33">
        <v>60</v>
      </c>
      <c r="I25" s="25">
        <v>0.66</v>
      </c>
      <c r="J25" s="25">
        <v>0.67</v>
      </c>
      <c r="K25" s="33">
        <v>121.46899999999999</v>
      </c>
      <c r="L25" s="32">
        <v>7</v>
      </c>
      <c r="M25" s="25">
        <v>0.82</v>
      </c>
      <c r="N25" s="24">
        <v>0</v>
      </c>
    </row>
    <row r="26" spans="1:14">
      <c r="A26" s="19">
        <v>2387919</v>
      </c>
      <c r="B26" s="19">
        <v>4</v>
      </c>
      <c r="C26" s="32">
        <v>1</v>
      </c>
      <c r="D26" s="32">
        <v>2002</v>
      </c>
      <c r="E26" s="32">
        <v>119</v>
      </c>
      <c r="F26" s="32">
        <v>2</v>
      </c>
      <c r="G26" s="32">
        <v>3</v>
      </c>
      <c r="H26" s="33">
        <v>60</v>
      </c>
      <c r="I26" s="25">
        <v>0.66</v>
      </c>
      <c r="J26" s="25">
        <v>0.67</v>
      </c>
      <c r="K26" s="33">
        <v>121.46899999999999</v>
      </c>
      <c r="L26" s="32">
        <v>7</v>
      </c>
      <c r="M26" s="25">
        <v>0.82</v>
      </c>
      <c r="N26" s="24">
        <v>0</v>
      </c>
    </row>
    <row r="27" spans="1:14">
      <c r="A27" s="19">
        <v>1830000</v>
      </c>
      <c r="B27" s="19">
        <v>5</v>
      </c>
      <c r="C27" s="32">
        <v>1</v>
      </c>
      <c r="D27" s="32">
        <v>2002</v>
      </c>
      <c r="E27" s="32">
        <v>119</v>
      </c>
      <c r="F27" s="32">
        <v>2</v>
      </c>
      <c r="G27" s="32">
        <v>3</v>
      </c>
      <c r="H27" s="33">
        <v>60</v>
      </c>
      <c r="I27" s="25">
        <v>0.66</v>
      </c>
      <c r="J27" s="25">
        <v>0.67</v>
      </c>
      <c r="K27" s="33">
        <v>121.46899999999999</v>
      </c>
      <c r="L27" s="32">
        <v>7</v>
      </c>
      <c r="M27" s="25">
        <v>0.82</v>
      </c>
      <c r="N27" s="24">
        <v>0</v>
      </c>
    </row>
    <row r="28" spans="1:14">
      <c r="A28" s="19">
        <v>1931026</v>
      </c>
      <c r="B28" s="19">
        <v>5</v>
      </c>
      <c r="C28" s="32">
        <v>1</v>
      </c>
      <c r="D28" s="32">
        <v>2002</v>
      </c>
      <c r="E28" s="32">
        <v>119</v>
      </c>
      <c r="F28" s="32">
        <v>2</v>
      </c>
      <c r="G28" s="32">
        <v>3</v>
      </c>
      <c r="H28" s="33">
        <v>60</v>
      </c>
      <c r="I28" s="25">
        <v>0.66</v>
      </c>
      <c r="J28" s="25">
        <v>0.67</v>
      </c>
      <c r="K28" s="33">
        <v>121.46899999999999</v>
      </c>
      <c r="L28" s="32">
        <v>7</v>
      </c>
      <c r="M28" s="25">
        <v>0.82</v>
      </c>
      <c r="N28" s="24">
        <v>0</v>
      </c>
    </row>
    <row r="29" spans="1:14">
      <c r="A29" s="19">
        <v>917571</v>
      </c>
      <c r="B29" s="19">
        <v>4</v>
      </c>
      <c r="C29" s="32">
        <v>1</v>
      </c>
      <c r="D29" s="32">
        <v>2002</v>
      </c>
      <c r="E29" s="32">
        <v>119</v>
      </c>
      <c r="F29" s="32">
        <v>2</v>
      </c>
      <c r="G29" s="32">
        <v>3</v>
      </c>
      <c r="H29" s="33">
        <v>60</v>
      </c>
      <c r="I29" s="25">
        <v>0.66</v>
      </c>
      <c r="J29" s="25">
        <v>0.67</v>
      </c>
      <c r="K29" s="33">
        <v>121.46899999999999</v>
      </c>
      <c r="L29" s="32">
        <v>7</v>
      </c>
      <c r="M29" s="25">
        <v>0.82</v>
      </c>
      <c r="N29" s="24">
        <v>0</v>
      </c>
    </row>
    <row r="30" spans="1:14">
      <c r="A30" s="19">
        <v>2433610</v>
      </c>
      <c r="B30" s="19">
        <v>4</v>
      </c>
      <c r="C30" s="32">
        <v>1</v>
      </c>
      <c r="D30" s="32">
        <v>2002</v>
      </c>
      <c r="E30" s="32">
        <v>119</v>
      </c>
      <c r="F30" s="32">
        <v>2</v>
      </c>
      <c r="G30" s="32">
        <v>3</v>
      </c>
      <c r="H30" s="33">
        <v>60</v>
      </c>
      <c r="I30" s="25">
        <v>0.66</v>
      </c>
      <c r="J30" s="25">
        <v>0.67</v>
      </c>
      <c r="K30" s="33">
        <v>121.46899999999999</v>
      </c>
      <c r="L30" s="32">
        <v>7</v>
      </c>
      <c r="M30" s="25">
        <v>0.82</v>
      </c>
      <c r="N30" s="24">
        <v>0</v>
      </c>
    </row>
    <row r="31" spans="1:14">
      <c r="A31" s="19">
        <v>844049</v>
      </c>
      <c r="B31" s="19">
        <v>5</v>
      </c>
      <c r="C31" s="32">
        <v>1</v>
      </c>
      <c r="D31" s="32">
        <v>2002</v>
      </c>
      <c r="E31" s="32">
        <v>119</v>
      </c>
      <c r="F31" s="32">
        <v>2</v>
      </c>
      <c r="G31" s="32">
        <v>3</v>
      </c>
      <c r="H31" s="33">
        <v>60</v>
      </c>
      <c r="I31" s="25">
        <v>0.66</v>
      </c>
      <c r="J31" s="25">
        <v>0.67</v>
      </c>
      <c r="K31" s="33">
        <v>121.46899999999999</v>
      </c>
      <c r="L31" s="32">
        <v>7</v>
      </c>
      <c r="M31" s="25">
        <v>0.82</v>
      </c>
      <c r="N31" s="24">
        <v>0</v>
      </c>
    </row>
    <row r="32" spans="1:14">
      <c r="A32" s="19">
        <v>2439493</v>
      </c>
      <c r="B32" s="19">
        <v>1</v>
      </c>
      <c r="C32" s="32">
        <v>2</v>
      </c>
      <c r="D32" s="32">
        <v>2003</v>
      </c>
      <c r="E32" s="32">
        <v>91</v>
      </c>
      <c r="F32" s="32">
        <v>1</v>
      </c>
      <c r="G32" s="32">
        <v>4</v>
      </c>
      <c r="H32" s="33">
        <v>24</v>
      </c>
      <c r="I32" s="25">
        <v>0.38</v>
      </c>
      <c r="J32" s="25">
        <v>0.14000000000000001</v>
      </c>
      <c r="K32" s="33">
        <v>74.608999999999995</v>
      </c>
      <c r="L32" s="32">
        <v>4</v>
      </c>
      <c r="M32" s="25">
        <v>0.59</v>
      </c>
      <c r="N32" s="32">
        <v>0</v>
      </c>
    </row>
    <row r="33" spans="1:14">
      <c r="A33" s="19">
        <v>305344</v>
      </c>
      <c r="B33" s="19">
        <v>2</v>
      </c>
      <c r="C33" s="32">
        <v>2</v>
      </c>
      <c r="D33" s="32">
        <v>2003</v>
      </c>
      <c r="E33" s="32">
        <v>91</v>
      </c>
      <c r="F33" s="32">
        <v>1</v>
      </c>
      <c r="G33" s="32">
        <v>4</v>
      </c>
      <c r="H33" s="33">
        <v>24</v>
      </c>
      <c r="I33" s="25">
        <v>0.38</v>
      </c>
      <c r="J33" s="25">
        <v>0.14000000000000001</v>
      </c>
      <c r="K33" s="33">
        <v>74.608999999999995</v>
      </c>
      <c r="L33" s="32">
        <v>4</v>
      </c>
      <c r="M33" s="25">
        <v>0.59</v>
      </c>
      <c r="N33" s="32">
        <v>0</v>
      </c>
    </row>
    <row r="34" spans="1:14">
      <c r="A34" s="19">
        <v>2297136</v>
      </c>
      <c r="B34" s="19">
        <v>2</v>
      </c>
      <c r="C34" s="32">
        <v>2</v>
      </c>
      <c r="D34" s="32">
        <v>2003</v>
      </c>
      <c r="E34" s="32">
        <v>91</v>
      </c>
      <c r="F34" s="32">
        <v>1</v>
      </c>
      <c r="G34" s="32">
        <v>4</v>
      </c>
      <c r="H34" s="33">
        <v>24</v>
      </c>
      <c r="I34" s="25">
        <v>0.38</v>
      </c>
      <c r="J34" s="25">
        <v>0.14000000000000001</v>
      </c>
      <c r="K34" s="33">
        <v>74.608999999999995</v>
      </c>
      <c r="L34" s="32">
        <v>4</v>
      </c>
      <c r="M34" s="25">
        <v>0.59</v>
      </c>
      <c r="N34" s="32">
        <v>0</v>
      </c>
    </row>
    <row r="35" spans="1:14">
      <c r="A35" s="19">
        <v>2204563</v>
      </c>
      <c r="B35" s="19">
        <v>4</v>
      </c>
      <c r="C35" s="32">
        <v>2</v>
      </c>
      <c r="D35" s="32">
        <v>2003</v>
      </c>
      <c r="E35" s="32">
        <v>91</v>
      </c>
      <c r="F35" s="32">
        <v>1</v>
      </c>
      <c r="G35" s="32">
        <v>4</v>
      </c>
      <c r="H35" s="33">
        <v>24</v>
      </c>
      <c r="I35" s="25">
        <v>0.38</v>
      </c>
      <c r="J35" s="25">
        <v>0.14000000000000001</v>
      </c>
      <c r="K35" s="33">
        <v>74.608999999999995</v>
      </c>
      <c r="L35" s="32">
        <v>4</v>
      </c>
      <c r="M35" s="25">
        <v>0.59</v>
      </c>
      <c r="N35" s="32">
        <v>0</v>
      </c>
    </row>
    <row r="36" spans="1:14">
      <c r="A36" s="19">
        <v>862596</v>
      </c>
      <c r="B36" s="19">
        <v>5</v>
      </c>
      <c r="C36" s="32">
        <v>2</v>
      </c>
      <c r="D36" s="32">
        <v>2003</v>
      </c>
      <c r="E36" s="32">
        <v>91</v>
      </c>
      <c r="F36" s="32">
        <v>1</v>
      </c>
      <c r="G36" s="32">
        <v>4</v>
      </c>
      <c r="H36" s="33">
        <v>24</v>
      </c>
      <c r="I36" s="25">
        <v>0.38</v>
      </c>
      <c r="J36" s="25">
        <v>0.14000000000000001</v>
      </c>
      <c r="K36" s="33">
        <v>74.608999999999995</v>
      </c>
      <c r="L36" s="32">
        <v>4</v>
      </c>
      <c r="M36" s="25">
        <v>0.59</v>
      </c>
      <c r="N36" s="32">
        <v>0</v>
      </c>
    </row>
    <row r="37" spans="1:14">
      <c r="A37" s="19">
        <v>134182</v>
      </c>
      <c r="B37" s="19">
        <v>2</v>
      </c>
      <c r="C37" s="32">
        <v>2</v>
      </c>
      <c r="D37" s="32">
        <v>2003</v>
      </c>
      <c r="E37" s="32">
        <v>91</v>
      </c>
      <c r="F37" s="32">
        <v>1</v>
      </c>
      <c r="G37" s="32">
        <v>4</v>
      </c>
      <c r="H37" s="33">
        <v>24</v>
      </c>
      <c r="I37" s="25">
        <v>0.38</v>
      </c>
      <c r="J37" s="25">
        <v>0.14000000000000001</v>
      </c>
      <c r="K37" s="33">
        <v>74.608999999999995</v>
      </c>
      <c r="L37" s="32">
        <v>4</v>
      </c>
      <c r="M37" s="25">
        <v>0.59</v>
      </c>
      <c r="N37" s="32">
        <v>0</v>
      </c>
    </row>
    <row r="38" spans="1:14">
      <c r="A38" s="19">
        <v>1201294</v>
      </c>
      <c r="B38" s="19">
        <v>4</v>
      </c>
      <c r="C38" s="32">
        <v>2</v>
      </c>
      <c r="D38" s="32">
        <v>2003</v>
      </c>
      <c r="E38" s="32">
        <v>91</v>
      </c>
      <c r="F38" s="32">
        <v>1</v>
      </c>
      <c r="G38" s="32">
        <v>4</v>
      </c>
      <c r="H38" s="33">
        <v>24</v>
      </c>
      <c r="I38" s="25">
        <v>0.38</v>
      </c>
      <c r="J38" s="25">
        <v>0.14000000000000001</v>
      </c>
      <c r="K38" s="33">
        <v>74.608999999999995</v>
      </c>
      <c r="L38" s="32">
        <v>4</v>
      </c>
      <c r="M38" s="25">
        <v>0.59</v>
      </c>
      <c r="N38" s="32">
        <v>0</v>
      </c>
    </row>
    <row r="39" spans="1:14">
      <c r="A39" s="19">
        <v>2606799</v>
      </c>
      <c r="B39" s="19">
        <v>3</v>
      </c>
      <c r="C39" s="32">
        <v>2</v>
      </c>
      <c r="D39" s="32">
        <v>2003</v>
      </c>
      <c r="E39" s="32">
        <v>91</v>
      </c>
      <c r="F39" s="32">
        <v>1</v>
      </c>
      <c r="G39" s="32">
        <v>4</v>
      </c>
      <c r="H39" s="33">
        <v>24</v>
      </c>
      <c r="I39" s="25">
        <v>0.38</v>
      </c>
      <c r="J39" s="25">
        <v>0.14000000000000001</v>
      </c>
      <c r="K39" s="33">
        <v>74.608999999999995</v>
      </c>
      <c r="L39" s="32">
        <v>4</v>
      </c>
      <c r="M39" s="25">
        <v>0.59</v>
      </c>
      <c r="N39" s="32">
        <v>0</v>
      </c>
    </row>
    <row r="40" spans="1:14">
      <c r="A40" s="19">
        <v>1558286</v>
      </c>
      <c r="B40" s="19">
        <v>2</v>
      </c>
      <c r="C40" s="32">
        <v>2</v>
      </c>
      <c r="D40" s="32">
        <v>2003</v>
      </c>
      <c r="E40" s="32">
        <v>91</v>
      </c>
      <c r="F40" s="32">
        <v>1</v>
      </c>
      <c r="G40" s="32">
        <v>4</v>
      </c>
      <c r="H40" s="33">
        <v>24</v>
      </c>
      <c r="I40" s="25">
        <v>0.38</v>
      </c>
      <c r="J40" s="25">
        <v>0.14000000000000001</v>
      </c>
      <c r="K40" s="33">
        <v>74.608999999999995</v>
      </c>
      <c r="L40" s="32">
        <v>4</v>
      </c>
      <c r="M40" s="25">
        <v>0.59</v>
      </c>
      <c r="N40" s="32">
        <v>0</v>
      </c>
    </row>
    <row r="41" spans="1:14">
      <c r="A41" s="19">
        <v>2537543</v>
      </c>
      <c r="B41" s="19">
        <v>1</v>
      </c>
      <c r="C41" s="32">
        <v>2</v>
      </c>
      <c r="D41" s="32">
        <v>2003</v>
      </c>
      <c r="E41" s="32">
        <v>91</v>
      </c>
      <c r="F41" s="32">
        <v>1</v>
      </c>
      <c r="G41" s="32">
        <v>4</v>
      </c>
      <c r="H41" s="33">
        <v>24</v>
      </c>
      <c r="I41" s="25">
        <v>0.38</v>
      </c>
      <c r="J41" s="25">
        <v>0.14000000000000001</v>
      </c>
      <c r="K41" s="33">
        <v>74.608999999999995</v>
      </c>
      <c r="L41" s="32">
        <v>4</v>
      </c>
      <c r="M41" s="25">
        <v>0.59</v>
      </c>
      <c r="N41" s="32">
        <v>0</v>
      </c>
    </row>
    <row r="42" spans="1:14">
      <c r="A42" s="19">
        <v>933855</v>
      </c>
      <c r="B42" s="19">
        <v>2</v>
      </c>
      <c r="C42" s="32">
        <v>2</v>
      </c>
      <c r="D42" s="32">
        <v>2003</v>
      </c>
      <c r="E42" s="32">
        <v>91</v>
      </c>
      <c r="F42" s="32">
        <v>1</v>
      </c>
      <c r="G42" s="32">
        <v>4</v>
      </c>
      <c r="H42" s="33">
        <v>24</v>
      </c>
      <c r="I42" s="25">
        <v>0.38</v>
      </c>
      <c r="J42" s="25">
        <v>0.14000000000000001</v>
      </c>
      <c r="K42" s="33">
        <v>74.608999999999995</v>
      </c>
      <c r="L42" s="32">
        <v>4</v>
      </c>
      <c r="M42" s="25">
        <v>0.59</v>
      </c>
      <c r="N42" s="32">
        <v>0</v>
      </c>
    </row>
    <row r="43" spans="1:14">
      <c r="A43" s="19">
        <v>1431356</v>
      </c>
      <c r="B43" s="19">
        <v>2</v>
      </c>
      <c r="C43" s="32">
        <v>2</v>
      </c>
      <c r="D43" s="32">
        <v>2003</v>
      </c>
      <c r="E43" s="32">
        <v>91</v>
      </c>
      <c r="F43" s="32">
        <v>1</v>
      </c>
      <c r="G43" s="32">
        <v>4</v>
      </c>
      <c r="H43" s="33">
        <v>24</v>
      </c>
      <c r="I43" s="25">
        <v>0.38</v>
      </c>
      <c r="J43" s="25">
        <v>0.14000000000000001</v>
      </c>
      <c r="K43" s="33">
        <v>74.608999999999995</v>
      </c>
      <c r="L43" s="32">
        <v>4</v>
      </c>
      <c r="M43" s="25">
        <v>0.59</v>
      </c>
      <c r="N43" s="32">
        <v>0</v>
      </c>
    </row>
    <row r="44" spans="1:14">
      <c r="A44" s="19">
        <v>1110156</v>
      </c>
      <c r="B44" s="19">
        <v>3</v>
      </c>
      <c r="C44" s="32">
        <v>2</v>
      </c>
      <c r="D44" s="32">
        <v>2003</v>
      </c>
      <c r="E44" s="32">
        <v>91</v>
      </c>
      <c r="F44" s="32">
        <v>1</v>
      </c>
      <c r="G44" s="32">
        <v>4</v>
      </c>
      <c r="H44" s="33">
        <v>24</v>
      </c>
      <c r="I44" s="25">
        <v>0.38</v>
      </c>
      <c r="J44" s="25">
        <v>0.14000000000000001</v>
      </c>
      <c r="K44" s="33">
        <v>74.608999999999995</v>
      </c>
      <c r="L44" s="32">
        <v>4</v>
      </c>
      <c r="M44" s="25">
        <v>0.59</v>
      </c>
      <c r="N44" s="32">
        <v>0</v>
      </c>
    </row>
    <row r="45" spans="1:14">
      <c r="A45" s="19">
        <v>2604976</v>
      </c>
      <c r="B45" s="19">
        <v>2</v>
      </c>
      <c r="C45" s="32">
        <v>2</v>
      </c>
      <c r="D45" s="32">
        <v>2003</v>
      </c>
      <c r="E45" s="32">
        <v>91</v>
      </c>
      <c r="F45" s="32">
        <v>1</v>
      </c>
      <c r="G45" s="32">
        <v>4</v>
      </c>
      <c r="H45" s="33">
        <v>24</v>
      </c>
      <c r="I45" s="25">
        <v>0.38</v>
      </c>
      <c r="J45" s="25">
        <v>0.14000000000000001</v>
      </c>
      <c r="K45" s="33">
        <v>74.608999999999995</v>
      </c>
      <c r="L45" s="32">
        <v>4</v>
      </c>
      <c r="M45" s="25">
        <v>0.59</v>
      </c>
      <c r="N45" s="32">
        <v>0</v>
      </c>
    </row>
    <row r="46" spans="1:14">
      <c r="A46" s="19">
        <v>461110</v>
      </c>
      <c r="B46" s="19">
        <v>5</v>
      </c>
      <c r="C46" s="32">
        <v>2</v>
      </c>
      <c r="D46" s="32">
        <v>2003</v>
      </c>
      <c r="E46" s="32">
        <v>91</v>
      </c>
      <c r="F46" s="32">
        <v>1</v>
      </c>
      <c r="G46" s="32">
        <v>4</v>
      </c>
      <c r="H46" s="33">
        <v>24</v>
      </c>
      <c r="I46" s="25">
        <v>0.38</v>
      </c>
      <c r="J46" s="25">
        <v>0.14000000000000001</v>
      </c>
      <c r="K46" s="33">
        <v>74.608999999999995</v>
      </c>
      <c r="L46" s="32">
        <v>4</v>
      </c>
      <c r="M46" s="25">
        <v>0.59</v>
      </c>
      <c r="N46" s="32">
        <v>0</v>
      </c>
    </row>
    <row r="47" spans="1:14">
      <c r="A47" s="19">
        <v>1772901</v>
      </c>
      <c r="B47" s="19">
        <v>4</v>
      </c>
      <c r="C47" s="32">
        <v>2</v>
      </c>
      <c r="D47" s="32">
        <v>2003</v>
      </c>
      <c r="E47" s="32">
        <v>91</v>
      </c>
      <c r="F47" s="32">
        <v>1</v>
      </c>
      <c r="G47" s="32">
        <v>4</v>
      </c>
      <c r="H47" s="33">
        <v>24</v>
      </c>
      <c r="I47" s="25">
        <v>0.38</v>
      </c>
      <c r="J47" s="25">
        <v>0.14000000000000001</v>
      </c>
      <c r="K47" s="33">
        <v>74.608999999999995</v>
      </c>
      <c r="L47" s="32">
        <v>4</v>
      </c>
      <c r="M47" s="25">
        <v>0.59</v>
      </c>
      <c r="N47" s="32">
        <v>0</v>
      </c>
    </row>
    <row r="48" spans="1:14">
      <c r="A48" s="19">
        <v>1852040</v>
      </c>
      <c r="B48" s="19">
        <v>2</v>
      </c>
      <c r="C48" s="32">
        <v>2</v>
      </c>
      <c r="D48" s="32">
        <v>2003</v>
      </c>
      <c r="E48" s="32">
        <v>91</v>
      </c>
      <c r="F48" s="32">
        <v>1</v>
      </c>
      <c r="G48" s="32">
        <v>4</v>
      </c>
      <c r="H48" s="33">
        <v>24</v>
      </c>
      <c r="I48" s="25">
        <v>0.38</v>
      </c>
      <c r="J48" s="25">
        <v>0.14000000000000001</v>
      </c>
      <c r="K48" s="33">
        <v>74.608999999999995</v>
      </c>
      <c r="L48" s="32">
        <v>4</v>
      </c>
      <c r="M48" s="25">
        <v>0.59</v>
      </c>
      <c r="N48" s="32">
        <v>0</v>
      </c>
    </row>
    <row r="49" spans="1:14">
      <c r="A49" s="19">
        <v>2056022</v>
      </c>
      <c r="B49" s="19">
        <v>2</v>
      </c>
      <c r="C49" s="32">
        <v>2</v>
      </c>
      <c r="D49" s="32">
        <v>2003</v>
      </c>
      <c r="E49" s="32">
        <v>91</v>
      </c>
      <c r="F49" s="32">
        <v>1</v>
      </c>
      <c r="G49" s="32">
        <v>4</v>
      </c>
      <c r="H49" s="33">
        <v>24</v>
      </c>
      <c r="I49" s="25">
        <v>0.38</v>
      </c>
      <c r="J49" s="25">
        <v>0.14000000000000001</v>
      </c>
      <c r="K49" s="33">
        <v>74.608999999999995</v>
      </c>
      <c r="L49" s="32">
        <v>4</v>
      </c>
      <c r="M49" s="25">
        <v>0.59</v>
      </c>
      <c r="N49" s="32">
        <v>0</v>
      </c>
    </row>
    <row r="50" spans="1:14">
      <c r="A50" s="19">
        <v>387418</v>
      </c>
      <c r="B50" s="19">
        <v>4</v>
      </c>
      <c r="C50" s="32">
        <v>2</v>
      </c>
      <c r="D50" s="32">
        <v>2003</v>
      </c>
      <c r="E50" s="32">
        <v>91</v>
      </c>
      <c r="F50" s="32">
        <v>1</v>
      </c>
      <c r="G50" s="32">
        <v>4</v>
      </c>
      <c r="H50" s="33">
        <v>24</v>
      </c>
      <c r="I50" s="25">
        <v>0.38</v>
      </c>
      <c r="J50" s="25">
        <v>0.14000000000000001</v>
      </c>
      <c r="K50" s="33">
        <v>74.608999999999995</v>
      </c>
      <c r="L50" s="32">
        <v>4</v>
      </c>
      <c r="M50" s="25">
        <v>0.59</v>
      </c>
      <c r="N50" s="32">
        <v>0</v>
      </c>
    </row>
    <row r="51" spans="1:14">
      <c r="A51" s="19">
        <v>612111</v>
      </c>
      <c r="B51" s="19">
        <v>3</v>
      </c>
      <c r="C51" s="32">
        <v>2</v>
      </c>
      <c r="D51" s="32">
        <v>2003</v>
      </c>
      <c r="E51" s="32">
        <v>91</v>
      </c>
      <c r="F51" s="32">
        <v>1</v>
      </c>
      <c r="G51" s="32">
        <v>4</v>
      </c>
      <c r="H51" s="33">
        <v>24</v>
      </c>
      <c r="I51" s="25">
        <v>0.38</v>
      </c>
      <c r="J51" s="25">
        <v>0.14000000000000001</v>
      </c>
      <c r="K51" s="33">
        <v>74.608999999999995</v>
      </c>
      <c r="L51" s="32">
        <v>4</v>
      </c>
      <c r="M51" s="25">
        <v>0.59</v>
      </c>
      <c r="N51" s="32">
        <v>0</v>
      </c>
    </row>
    <row r="52" spans="1:14">
      <c r="A52" s="19">
        <v>1446775</v>
      </c>
      <c r="B52" s="19">
        <v>5</v>
      </c>
      <c r="C52" s="32">
        <v>2</v>
      </c>
      <c r="D52" s="32">
        <v>2003</v>
      </c>
      <c r="E52" s="32">
        <v>91</v>
      </c>
      <c r="F52" s="32">
        <v>1</v>
      </c>
      <c r="G52" s="32">
        <v>4</v>
      </c>
      <c r="H52" s="33">
        <v>24</v>
      </c>
      <c r="I52" s="25">
        <v>0.38</v>
      </c>
      <c r="J52" s="25">
        <v>0.14000000000000001</v>
      </c>
      <c r="K52" s="33">
        <v>74.608999999999995</v>
      </c>
      <c r="L52" s="32">
        <v>4</v>
      </c>
      <c r="M52" s="25">
        <v>0.59</v>
      </c>
      <c r="N52" s="32">
        <v>0</v>
      </c>
    </row>
    <row r="53" spans="1:14">
      <c r="A53" s="19">
        <v>1702270</v>
      </c>
      <c r="B53" s="19">
        <v>3</v>
      </c>
      <c r="C53" s="32">
        <v>2</v>
      </c>
      <c r="D53" s="32">
        <v>2003</v>
      </c>
      <c r="E53" s="32">
        <v>91</v>
      </c>
      <c r="F53" s="32">
        <v>1</v>
      </c>
      <c r="G53" s="32">
        <v>4</v>
      </c>
      <c r="H53" s="33">
        <v>24</v>
      </c>
      <c r="I53" s="25">
        <v>0.38</v>
      </c>
      <c r="J53" s="25">
        <v>0.14000000000000001</v>
      </c>
      <c r="K53" s="33">
        <v>74.608999999999995</v>
      </c>
      <c r="L53" s="32">
        <v>4</v>
      </c>
      <c r="M53" s="25">
        <v>0.59</v>
      </c>
      <c r="N53" s="32">
        <v>0</v>
      </c>
    </row>
    <row r="54" spans="1:14">
      <c r="A54" s="19">
        <v>1002688</v>
      </c>
      <c r="B54" s="19">
        <v>4</v>
      </c>
      <c r="C54" s="32">
        <v>2</v>
      </c>
      <c r="D54" s="32">
        <v>2003</v>
      </c>
      <c r="E54" s="32">
        <v>91</v>
      </c>
      <c r="F54" s="32">
        <v>1</v>
      </c>
      <c r="G54" s="32">
        <v>4</v>
      </c>
      <c r="H54" s="33">
        <v>24</v>
      </c>
      <c r="I54" s="25">
        <v>0.38</v>
      </c>
      <c r="J54" s="25">
        <v>0.14000000000000001</v>
      </c>
      <c r="K54" s="33">
        <v>74.608999999999995</v>
      </c>
      <c r="L54" s="32">
        <v>4</v>
      </c>
      <c r="M54" s="25">
        <v>0.59</v>
      </c>
      <c r="N54" s="32">
        <v>0</v>
      </c>
    </row>
    <row r="55" spans="1:14">
      <c r="A55" s="19">
        <v>1002780</v>
      </c>
      <c r="B55" s="19">
        <v>2</v>
      </c>
      <c r="C55" s="32">
        <v>2</v>
      </c>
      <c r="D55" s="32">
        <v>2003</v>
      </c>
      <c r="E55" s="32">
        <v>91</v>
      </c>
      <c r="F55" s="32">
        <v>1</v>
      </c>
      <c r="G55" s="32">
        <v>4</v>
      </c>
      <c r="H55" s="33">
        <v>24</v>
      </c>
      <c r="I55" s="25">
        <v>0.38</v>
      </c>
      <c r="J55" s="25">
        <v>0.14000000000000001</v>
      </c>
      <c r="K55" s="33">
        <v>74.608999999999995</v>
      </c>
      <c r="L55" s="32">
        <v>4</v>
      </c>
      <c r="M55" s="25">
        <v>0.59</v>
      </c>
      <c r="N55" s="32">
        <v>0</v>
      </c>
    </row>
    <row r="56" spans="1:14">
      <c r="A56" s="19">
        <v>2387919</v>
      </c>
      <c r="B56" s="19">
        <v>5</v>
      </c>
      <c r="C56" s="32">
        <v>2</v>
      </c>
      <c r="D56" s="32">
        <v>2003</v>
      </c>
      <c r="E56" s="32">
        <v>91</v>
      </c>
      <c r="F56" s="32">
        <v>1</v>
      </c>
      <c r="G56" s="32">
        <v>4</v>
      </c>
      <c r="H56" s="33">
        <v>24</v>
      </c>
      <c r="I56" s="25">
        <v>0.38</v>
      </c>
      <c r="J56" s="25">
        <v>0.14000000000000001</v>
      </c>
      <c r="K56" s="33">
        <v>74.608999999999995</v>
      </c>
      <c r="L56" s="32">
        <v>4</v>
      </c>
      <c r="M56" s="25">
        <v>0.59</v>
      </c>
      <c r="N56" s="32">
        <v>0</v>
      </c>
    </row>
    <row r="57" spans="1:14">
      <c r="A57" s="19">
        <v>1830000</v>
      </c>
      <c r="B57" s="19">
        <v>3</v>
      </c>
      <c r="C57" s="32">
        <v>2</v>
      </c>
      <c r="D57" s="32">
        <v>2003</v>
      </c>
      <c r="E57" s="32">
        <v>91</v>
      </c>
      <c r="F57" s="32">
        <v>1</v>
      </c>
      <c r="G57" s="32">
        <v>4</v>
      </c>
      <c r="H57" s="33">
        <v>24</v>
      </c>
      <c r="I57" s="25">
        <v>0.38</v>
      </c>
      <c r="J57" s="25">
        <v>0.14000000000000001</v>
      </c>
      <c r="K57" s="33">
        <v>74.608999999999995</v>
      </c>
      <c r="L57" s="32">
        <v>4</v>
      </c>
      <c r="M57" s="25">
        <v>0.59</v>
      </c>
      <c r="N57" s="32">
        <v>0</v>
      </c>
    </row>
    <row r="58" spans="1:14">
      <c r="A58" s="19">
        <v>1931026</v>
      </c>
      <c r="B58" s="19">
        <v>5</v>
      </c>
      <c r="C58" s="32">
        <v>2</v>
      </c>
      <c r="D58" s="32">
        <v>2003</v>
      </c>
      <c r="E58" s="32">
        <v>91</v>
      </c>
      <c r="F58" s="32">
        <v>1</v>
      </c>
      <c r="G58" s="32">
        <v>4</v>
      </c>
      <c r="H58" s="33">
        <v>24</v>
      </c>
      <c r="I58" s="25">
        <v>0.38</v>
      </c>
      <c r="J58" s="25">
        <v>0.14000000000000001</v>
      </c>
      <c r="K58" s="33">
        <v>74.608999999999995</v>
      </c>
      <c r="L58" s="32">
        <v>4</v>
      </c>
      <c r="M58" s="25">
        <v>0.59</v>
      </c>
      <c r="N58" s="32">
        <v>0</v>
      </c>
    </row>
    <row r="59" spans="1:14">
      <c r="A59" s="19">
        <v>917571</v>
      </c>
      <c r="B59" s="19">
        <v>4</v>
      </c>
      <c r="C59" s="32">
        <v>2</v>
      </c>
      <c r="D59" s="32">
        <v>2003</v>
      </c>
      <c r="E59" s="32">
        <v>91</v>
      </c>
      <c r="F59" s="32">
        <v>1</v>
      </c>
      <c r="G59" s="32">
        <v>4</v>
      </c>
      <c r="H59" s="33">
        <v>24</v>
      </c>
      <c r="I59" s="25">
        <v>0.38</v>
      </c>
      <c r="J59" s="25">
        <v>0.14000000000000001</v>
      </c>
      <c r="K59" s="33">
        <v>74.608999999999995</v>
      </c>
      <c r="L59" s="32">
        <v>4</v>
      </c>
      <c r="M59" s="25">
        <v>0.59</v>
      </c>
      <c r="N59" s="32">
        <v>0</v>
      </c>
    </row>
    <row r="60" spans="1:14">
      <c r="A60" s="19">
        <v>2433610</v>
      </c>
      <c r="B60" s="19">
        <v>4</v>
      </c>
      <c r="C60" s="32">
        <v>2</v>
      </c>
      <c r="D60" s="32">
        <v>2003</v>
      </c>
      <c r="E60" s="32">
        <v>91</v>
      </c>
      <c r="F60" s="32">
        <v>1</v>
      </c>
      <c r="G60" s="32">
        <v>4</v>
      </c>
      <c r="H60" s="33">
        <v>24</v>
      </c>
      <c r="I60" s="25">
        <v>0.38</v>
      </c>
      <c r="J60" s="25">
        <v>0.14000000000000001</v>
      </c>
      <c r="K60" s="33">
        <v>74.608999999999995</v>
      </c>
      <c r="L60" s="32">
        <v>4</v>
      </c>
      <c r="M60" s="25">
        <v>0.59</v>
      </c>
      <c r="N60" s="32">
        <v>0</v>
      </c>
    </row>
    <row r="61" spans="1:14">
      <c r="A61" s="19">
        <v>844049</v>
      </c>
      <c r="B61" s="19">
        <v>5</v>
      </c>
      <c r="C61" s="32">
        <v>2</v>
      </c>
      <c r="D61" s="32">
        <v>2003</v>
      </c>
      <c r="E61" s="32">
        <v>91</v>
      </c>
      <c r="F61" s="32">
        <v>1</v>
      </c>
      <c r="G61" s="32">
        <v>4</v>
      </c>
      <c r="H61" s="33">
        <v>24</v>
      </c>
      <c r="I61" s="25">
        <v>0.38</v>
      </c>
      <c r="J61" s="25">
        <v>0.14000000000000001</v>
      </c>
      <c r="K61" s="33">
        <v>74.608999999999995</v>
      </c>
      <c r="L61" s="32">
        <v>4</v>
      </c>
      <c r="M61" s="25">
        <v>0.59</v>
      </c>
      <c r="N61" s="32">
        <v>0</v>
      </c>
    </row>
    <row r="62" spans="1:14">
      <c r="A62" s="19">
        <v>2439493</v>
      </c>
      <c r="B62" s="19">
        <v>1</v>
      </c>
      <c r="C62" s="32">
        <v>3</v>
      </c>
      <c r="D62" s="32">
        <v>1994</v>
      </c>
      <c r="E62" s="32">
        <v>142</v>
      </c>
      <c r="F62" s="32">
        <v>3</v>
      </c>
      <c r="G62" s="32">
        <v>4</v>
      </c>
      <c r="H62" s="33">
        <v>25</v>
      </c>
      <c r="I62" s="25">
        <v>0.56999999999999995</v>
      </c>
      <c r="J62" s="25">
        <v>0.67</v>
      </c>
      <c r="K62" s="33">
        <v>28.341000000000001</v>
      </c>
      <c r="L62" s="32">
        <v>33</v>
      </c>
      <c r="M62" s="25">
        <v>0.89</v>
      </c>
      <c r="N62" s="32">
        <v>1</v>
      </c>
    </row>
    <row r="63" spans="1:14">
      <c r="A63" s="19">
        <v>305344</v>
      </c>
      <c r="B63" s="19">
        <v>5</v>
      </c>
      <c r="C63" s="32">
        <v>3</v>
      </c>
      <c r="D63" s="32">
        <v>1994</v>
      </c>
      <c r="E63" s="32">
        <v>142</v>
      </c>
      <c r="F63" s="32">
        <v>3</v>
      </c>
      <c r="G63" s="32">
        <v>4</v>
      </c>
      <c r="H63" s="33">
        <v>25</v>
      </c>
      <c r="I63" s="25">
        <v>0.56999999999999995</v>
      </c>
      <c r="J63" s="25">
        <v>0.67</v>
      </c>
      <c r="K63" s="33">
        <v>28.341000000000001</v>
      </c>
      <c r="L63" s="32">
        <v>33</v>
      </c>
      <c r="M63" s="25">
        <v>0.89</v>
      </c>
      <c r="N63" s="32">
        <v>1</v>
      </c>
    </row>
    <row r="64" spans="1:14">
      <c r="A64" s="19">
        <v>2297136</v>
      </c>
      <c r="B64" s="19">
        <v>5</v>
      </c>
      <c r="C64" s="32">
        <v>3</v>
      </c>
      <c r="D64" s="32">
        <v>1994</v>
      </c>
      <c r="E64" s="32">
        <v>142</v>
      </c>
      <c r="F64" s="32">
        <v>3</v>
      </c>
      <c r="G64" s="32">
        <v>4</v>
      </c>
      <c r="H64" s="33">
        <v>25</v>
      </c>
      <c r="I64" s="25">
        <v>0.56999999999999995</v>
      </c>
      <c r="J64" s="25">
        <v>0.67</v>
      </c>
      <c r="K64" s="33">
        <v>28.341000000000001</v>
      </c>
      <c r="L64" s="32">
        <v>33</v>
      </c>
      <c r="M64" s="25">
        <v>0.89</v>
      </c>
      <c r="N64" s="32">
        <v>1</v>
      </c>
    </row>
    <row r="65" spans="1:14">
      <c r="A65" s="19">
        <v>2204563</v>
      </c>
      <c r="B65" s="19">
        <v>5</v>
      </c>
      <c r="C65" s="32">
        <v>3</v>
      </c>
      <c r="D65" s="32">
        <v>1994</v>
      </c>
      <c r="E65" s="32">
        <v>142</v>
      </c>
      <c r="F65" s="32">
        <v>3</v>
      </c>
      <c r="G65" s="32">
        <v>4</v>
      </c>
      <c r="H65" s="33">
        <v>25</v>
      </c>
      <c r="I65" s="25">
        <v>0.56999999999999995</v>
      </c>
      <c r="J65" s="25">
        <v>0.67</v>
      </c>
      <c r="K65" s="33">
        <v>28.341000000000001</v>
      </c>
      <c r="L65" s="32">
        <v>33</v>
      </c>
      <c r="M65" s="25">
        <v>0.89</v>
      </c>
      <c r="N65" s="32">
        <v>1</v>
      </c>
    </row>
    <row r="66" spans="1:14">
      <c r="A66" s="19">
        <v>862596</v>
      </c>
      <c r="B66" s="19">
        <v>5</v>
      </c>
      <c r="C66" s="32">
        <v>3</v>
      </c>
      <c r="D66" s="32">
        <v>1994</v>
      </c>
      <c r="E66" s="32">
        <v>142</v>
      </c>
      <c r="F66" s="32">
        <v>3</v>
      </c>
      <c r="G66" s="32">
        <v>4</v>
      </c>
      <c r="H66" s="33">
        <v>25</v>
      </c>
      <c r="I66" s="25">
        <v>0.56999999999999995</v>
      </c>
      <c r="J66" s="25">
        <v>0.67</v>
      </c>
      <c r="K66" s="33">
        <v>28.341000000000001</v>
      </c>
      <c r="L66" s="32">
        <v>33</v>
      </c>
      <c r="M66" s="25">
        <v>0.89</v>
      </c>
      <c r="N66" s="32">
        <v>1</v>
      </c>
    </row>
    <row r="67" spans="1:14">
      <c r="A67" s="19">
        <v>134182</v>
      </c>
      <c r="B67" s="19">
        <v>5</v>
      </c>
      <c r="C67" s="32">
        <v>3</v>
      </c>
      <c r="D67" s="32">
        <v>1994</v>
      </c>
      <c r="E67" s="32">
        <v>142</v>
      </c>
      <c r="F67" s="32">
        <v>3</v>
      </c>
      <c r="G67" s="32">
        <v>4</v>
      </c>
      <c r="H67" s="33">
        <v>25</v>
      </c>
      <c r="I67" s="25">
        <v>0.56999999999999995</v>
      </c>
      <c r="J67" s="25">
        <v>0.67</v>
      </c>
      <c r="K67" s="33">
        <v>28.341000000000001</v>
      </c>
      <c r="L67" s="32">
        <v>33</v>
      </c>
      <c r="M67" s="25">
        <v>0.89</v>
      </c>
      <c r="N67" s="32">
        <v>1</v>
      </c>
    </row>
    <row r="68" spans="1:14">
      <c r="A68" s="19">
        <v>1201294</v>
      </c>
      <c r="B68" s="19">
        <v>4</v>
      </c>
      <c r="C68" s="32">
        <v>3</v>
      </c>
      <c r="D68" s="32">
        <v>1994</v>
      </c>
      <c r="E68" s="32">
        <v>142</v>
      </c>
      <c r="F68" s="32">
        <v>3</v>
      </c>
      <c r="G68" s="32">
        <v>4</v>
      </c>
      <c r="H68" s="33">
        <v>25</v>
      </c>
      <c r="I68" s="25">
        <v>0.56999999999999995</v>
      </c>
      <c r="J68" s="25">
        <v>0.67</v>
      </c>
      <c r="K68" s="33">
        <v>28.341000000000001</v>
      </c>
      <c r="L68" s="32">
        <v>33</v>
      </c>
      <c r="M68" s="25">
        <v>0.89</v>
      </c>
      <c r="N68" s="32">
        <v>1</v>
      </c>
    </row>
    <row r="69" spans="1:14">
      <c r="A69" s="19">
        <v>2606799</v>
      </c>
      <c r="B69" s="19">
        <v>5</v>
      </c>
      <c r="C69" s="32">
        <v>3</v>
      </c>
      <c r="D69" s="32">
        <v>1994</v>
      </c>
      <c r="E69" s="32">
        <v>142</v>
      </c>
      <c r="F69" s="32">
        <v>3</v>
      </c>
      <c r="G69" s="32">
        <v>4</v>
      </c>
      <c r="H69" s="33">
        <v>25</v>
      </c>
      <c r="I69" s="25">
        <v>0.56999999999999995</v>
      </c>
      <c r="J69" s="25">
        <v>0.67</v>
      </c>
      <c r="K69" s="33">
        <v>28.341000000000001</v>
      </c>
      <c r="L69" s="32">
        <v>33</v>
      </c>
      <c r="M69" s="25">
        <v>0.89</v>
      </c>
      <c r="N69" s="32">
        <v>1</v>
      </c>
    </row>
    <row r="70" spans="1:14">
      <c r="A70" s="19">
        <v>1558286</v>
      </c>
      <c r="B70" s="19">
        <v>2</v>
      </c>
      <c r="C70" s="32">
        <v>3</v>
      </c>
      <c r="D70" s="32">
        <v>1994</v>
      </c>
      <c r="E70" s="32">
        <v>142</v>
      </c>
      <c r="F70" s="32">
        <v>3</v>
      </c>
      <c r="G70" s="32">
        <v>4</v>
      </c>
      <c r="H70" s="33">
        <v>25</v>
      </c>
      <c r="I70" s="25">
        <v>0.56999999999999995</v>
      </c>
      <c r="J70" s="25">
        <v>0.67</v>
      </c>
      <c r="K70" s="33">
        <v>28.341000000000001</v>
      </c>
      <c r="L70" s="32">
        <v>33</v>
      </c>
      <c r="M70" s="25">
        <v>0.89</v>
      </c>
      <c r="N70" s="32">
        <v>1</v>
      </c>
    </row>
    <row r="71" spans="1:14">
      <c r="A71" s="19">
        <v>2537543</v>
      </c>
      <c r="B71" s="19">
        <v>5</v>
      </c>
      <c r="C71" s="32">
        <v>3</v>
      </c>
      <c r="D71" s="32">
        <v>1994</v>
      </c>
      <c r="E71" s="32">
        <v>142</v>
      </c>
      <c r="F71" s="32">
        <v>3</v>
      </c>
      <c r="G71" s="32">
        <v>4</v>
      </c>
      <c r="H71" s="33">
        <v>25</v>
      </c>
      <c r="I71" s="25">
        <v>0.56999999999999995</v>
      </c>
      <c r="J71" s="25">
        <v>0.67</v>
      </c>
      <c r="K71" s="33">
        <v>28.341000000000001</v>
      </c>
      <c r="L71" s="32">
        <v>33</v>
      </c>
      <c r="M71" s="25">
        <v>0.89</v>
      </c>
      <c r="N71" s="32">
        <v>1</v>
      </c>
    </row>
    <row r="72" spans="1:14">
      <c r="A72" s="19">
        <v>933855</v>
      </c>
      <c r="B72" s="19">
        <v>5</v>
      </c>
      <c r="C72" s="32">
        <v>3</v>
      </c>
      <c r="D72" s="32">
        <v>1994</v>
      </c>
      <c r="E72" s="32">
        <v>142</v>
      </c>
      <c r="F72" s="32">
        <v>3</v>
      </c>
      <c r="G72" s="32">
        <v>4</v>
      </c>
      <c r="H72" s="33">
        <v>25</v>
      </c>
      <c r="I72" s="25">
        <v>0.56999999999999995</v>
      </c>
      <c r="J72" s="25">
        <v>0.67</v>
      </c>
      <c r="K72" s="33">
        <v>28.341000000000001</v>
      </c>
      <c r="L72" s="32">
        <v>33</v>
      </c>
      <c r="M72" s="25">
        <v>0.89</v>
      </c>
      <c r="N72" s="32">
        <v>1</v>
      </c>
    </row>
    <row r="73" spans="1:14">
      <c r="A73" s="19">
        <v>1431356</v>
      </c>
      <c r="B73" s="19">
        <v>5</v>
      </c>
      <c r="C73" s="32">
        <v>3</v>
      </c>
      <c r="D73" s="32">
        <v>1994</v>
      </c>
      <c r="E73" s="32">
        <v>142</v>
      </c>
      <c r="F73" s="32">
        <v>3</v>
      </c>
      <c r="G73" s="32">
        <v>4</v>
      </c>
      <c r="H73" s="33">
        <v>25</v>
      </c>
      <c r="I73" s="25">
        <v>0.56999999999999995</v>
      </c>
      <c r="J73" s="25">
        <v>0.67</v>
      </c>
      <c r="K73" s="33">
        <v>28.341000000000001</v>
      </c>
      <c r="L73" s="32">
        <v>33</v>
      </c>
      <c r="M73" s="25">
        <v>0.89</v>
      </c>
      <c r="N73" s="32">
        <v>1</v>
      </c>
    </row>
    <row r="74" spans="1:14">
      <c r="A74" s="19">
        <v>1110156</v>
      </c>
      <c r="B74" s="19">
        <v>4</v>
      </c>
      <c r="C74" s="32">
        <v>3</v>
      </c>
      <c r="D74" s="32">
        <v>1994</v>
      </c>
      <c r="E74" s="32">
        <v>142</v>
      </c>
      <c r="F74" s="32">
        <v>3</v>
      </c>
      <c r="G74" s="32">
        <v>4</v>
      </c>
      <c r="H74" s="33">
        <v>25</v>
      </c>
      <c r="I74" s="25">
        <v>0.56999999999999995</v>
      </c>
      <c r="J74" s="25">
        <v>0.67</v>
      </c>
      <c r="K74" s="33">
        <v>28.341000000000001</v>
      </c>
      <c r="L74" s="32">
        <v>33</v>
      </c>
      <c r="M74" s="25">
        <v>0.89</v>
      </c>
      <c r="N74" s="32">
        <v>1</v>
      </c>
    </row>
    <row r="75" spans="1:14">
      <c r="A75" s="19">
        <v>2604976</v>
      </c>
      <c r="B75" s="19">
        <v>5</v>
      </c>
      <c r="C75" s="32">
        <v>3</v>
      </c>
      <c r="D75" s="32">
        <v>1994</v>
      </c>
      <c r="E75" s="32">
        <v>142</v>
      </c>
      <c r="F75" s="32">
        <v>3</v>
      </c>
      <c r="G75" s="32">
        <v>4</v>
      </c>
      <c r="H75" s="33">
        <v>25</v>
      </c>
      <c r="I75" s="25">
        <v>0.56999999999999995</v>
      </c>
      <c r="J75" s="25">
        <v>0.67</v>
      </c>
      <c r="K75" s="33">
        <v>28.341000000000001</v>
      </c>
      <c r="L75" s="32">
        <v>33</v>
      </c>
      <c r="M75" s="25">
        <v>0.89</v>
      </c>
      <c r="N75" s="32">
        <v>1</v>
      </c>
    </row>
    <row r="76" spans="1:14">
      <c r="A76" s="19">
        <v>461110</v>
      </c>
      <c r="B76" s="19">
        <v>4</v>
      </c>
      <c r="C76" s="32">
        <v>3</v>
      </c>
      <c r="D76" s="32">
        <v>1994</v>
      </c>
      <c r="E76" s="32">
        <v>142</v>
      </c>
      <c r="F76" s="32">
        <v>3</v>
      </c>
      <c r="G76" s="32">
        <v>4</v>
      </c>
      <c r="H76" s="33">
        <v>25</v>
      </c>
      <c r="I76" s="25">
        <v>0.56999999999999995</v>
      </c>
      <c r="J76" s="25">
        <v>0.67</v>
      </c>
      <c r="K76" s="33">
        <v>28.341000000000001</v>
      </c>
      <c r="L76" s="32">
        <v>33</v>
      </c>
      <c r="M76" s="25">
        <v>0.89</v>
      </c>
      <c r="N76" s="32">
        <v>1</v>
      </c>
    </row>
    <row r="77" spans="1:14">
      <c r="A77" s="19">
        <v>1772901</v>
      </c>
      <c r="B77" s="19">
        <v>5</v>
      </c>
      <c r="C77" s="32">
        <v>3</v>
      </c>
      <c r="D77" s="32">
        <v>1994</v>
      </c>
      <c r="E77" s="32">
        <v>142</v>
      </c>
      <c r="F77" s="32">
        <v>3</v>
      </c>
      <c r="G77" s="32">
        <v>4</v>
      </c>
      <c r="H77" s="33">
        <v>25</v>
      </c>
      <c r="I77" s="25">
        <v>0.56999999999999995</v>
      </c>
      <c r="J77" s="25">
        <v>0.67</v>
      </c>
      <c r="K77" s="33">
        <v>28.341000000000001</v>
      </c>
      <c r="L77" s="32">
        <v>33</v>
      </c>
      <c r="M77" s="25">
        <v>0.89</v>
      </c>
      <c r="N77" s="32">
        <v>1</v>
      </c>
    </row>
    <row r="78" spans="1:14">
      <c r="A78" s="19">
        <v>1852040</v>
      </c>
      <c r="B78" s="19">
        <v>2</v>
      </c>
      <c r="C78" s="32">
        <v>3</v>
      </c>
      <c r="D78" s="32">
        <v>1994</v>
      </c>
      <c r="E78" s="32">
        <v>142</v>
      </c>
      <c r="F78" s="32">
        <v>3</v>
      </c>
      <c r="G78" s="32">
        <v>4</v>
      </c>
      <c r="H78" s="33">
        <v>25</v>
      </c>
      <c r="I78" s="25">
        <v>0.56999999999999995</v>
      </c>
      <c r="J78" s="25">
        <v>0.67</v>
      </c>
      <c r="K78" s="33">
        <v>28.341000000000001</v>
      </c>
      <c r="L78" s="32">
        <v>33</v>
      </c>
      <c r="M78" s="25">
        <v>0.89</v>
      </c>
      <c r="N78" s="32">
        <v>1</v>
      </c>
    </row>
    <row r="79" spans="1:14">
      <c r="A79" s="19">
        <v>2056022</v>
      </c>
      <c r="B79" s="19">
        <v>4</v>
      </c>
      <c r="C79" s="32">
        <v>3</v>
      </c>
      <c r="D79" s="32">
        <v>1994</v>
      </c>
      <c r="E79" s="32">
        <v>142</v>
      </c>
      <c r="F79" s="32">
        <v>3</v>
      </c>
      <c r="G79" s="32">
        <v>4</v>
      </c>
      <c r="H79" s="33">
        <v>25</v>
      </c>
      <c r="I79" s="25">
        <v>0.56999999999999995</v>
      </c>
      <c r="J79" s="25">
        <v>0.67</v>
      </c>
      <c r="K79" s="33">
        <v>28.341000000000001</v>
      </c>
      <c r="L79" s="32">
        <v>33</v>
      </c>
      <c r="M79" s="25">
        <v>0.89</v>
      </c>
      <c r="N79" s="32">
        <v>1</v>
      </c>
    </row>
    <row r="80" spans="1:14">
      <c r="A80" s="19">
        <v>387418</v>
      </c>
      <c r="B80" s="19">
        <v>2</v>
      </c>
      <c r="C80" s="32">
        <v>3</v>
      </c>
      <c r="D80" s="32">
        <v>1994</v>
      </c>
      <c r="E80" s="32">
        <v>142</v>
      </c>
      <c r="F80" s="32">
        <v>3</v>
      </c>
      <c r="G80" s="32">
        <v>4</v>
      </c>
      <c r="H80" s="33">
        <v>25</v>
      </c>
      <c r="I80" s="25">
        <v>0.56999999999999995</v>
      </c>
      <c r="J80" s="25">
        <v>0.67</v>
      </c>
      <c r="K80" s="33">
        <v>28.341000000000001</v>
      </c>
      <c r="L80" s="32">
        <v>33</v>
      </c>
      <c r="M80" s="25">
        <v>0.89</v>
      </c>
      <c r="N80" s="32">
        <v>1</v>
      </c>
    </row>
    <row r="81" spans="1:14">
      <c r="A81" s="19">
        <v>612111</v>
      </c>
      <c r="B81" s="19">
        <v>5</v>
      </c>
      <c r="C81" s="32">
        <v>3</v>
      </c>
      <c r="D81" s="32">
        <v>1994</v>
      </c>
      <c r="E81" s="32">
        <v>142</v>
      </c>
      <c r="F81" s="32">
        <v>3</v>
      </c>
      <c r="G81" s="32">
        <v>4</v>
      </c>
      <c r="H81" s="33">
        <v>25</v>
      </c>
      <c r="I81" s="25">
        <v>0.56999999999999995</v>
      </c>
      <c r="J81" s="25">
        <v>0.67</v>
      </c>
      <c r="K81" s="33">
        <v>28.341000000000001</v>
      </c>
      <c r="L81" s="32">
        <v>33</v>
      </c>
      <c r="M81" s="25">
        <v>0.89</v>
      </c>
      <c r="N81" s="32">
        <v>1</v>
      </c>
    </row>
    <row r="82" spans="1:14">
      <c r="A82" s="19">
        <v>1446775</v>
      </c>
      <c r="B82" s="19">
        <v>5</v>
      </c>
      <c r="C82" s="32">
        <v>3</v>
      </c>
      <c r="D82" s="32">
        <v>1994</v>
      </c>
      <c r="E82" s="32">
        <v>142</v>
      </c>
      <c r="F82" s="32">
        <v>3</v>
      </c>
      <c r="G82" s="32">
        <v>4</v>
      </c>
      <c r="H82" s="33">
        <v>25</v>
      </c>
      <c r="I82" s="25">
        <v>0.56999999999999995</v>
      </c>
      <c r="J82" s="25">
        <v>0.67</v>
      </c>
      <c r="K82" s="33">
        <v>28.341000000000001</v>
      </c>
      <c r="L82" s="32">
        <v>33</v>
      </c>
      <c r="M82" s="25">
        <v>0.89</v>
      </c>
      <c r="N82" s="32">
        <v>1</v>
      </c>
    </row>
    <row r="83" spans="1:14">
      <c r="A83" s="19">
        <v>1702270</v>
      </c>
      <c r="B83" s="19">
        <v>5</v>
      </c>
      <c r="C83" s="32">
        <v>3</v>
      </c>
      <c r="D83" s="32">
        <v>1994</v>
      </c>
      <c r="E83" s="32">
        <v>142</v>
      </c>
      <c r="F83" s="32">
        <v>3</v>
      </c>
      <c r="G83" s="32">
        <v>4</v>
      </c>
      <c r="H83" s="33">
        <v>25</v>
      </c>
      <c r="I83" s="25">
        <v>0.56999999999999995</v>
      </c>
      <c r="J83" s="25">
        <v>0.67</v>
      </c>
      <c r="K83" s="33">
        <v>28.341000000000001</v>
      </c>
      <c r="L83" s="32">
        <v>33</v>
      </c>
      <c r="M83" s="25">
        <v>0.89</v>
      </c>
      <c r="N83" s="32">
        <v>1</v>
      </c>
    </row>
    <row r="84" spans="1:14">
      <c r="A84" s="19">
        <v>1002688</v>
      </c>
      <c r="B84" s="19">
        <v>5</v>
      </c>
      <c r="C84" s="32">
        <v>3</v>
      </c>
      <c r="D84" s="32">
        <v>1994</v>
      </c>
      <c r="E84" s="32">
        <v>142</v>
      </c>
      <c r="F84" s="32">
        <v>3</v>
      </c>
      <c r="G84" s="32">
        <v>4</v>
      </c>
      <c r="H84" s="33">
        <v>25</v>
      </c>
      <c r="I84" s="25">
        <v>0.56999999999999995</v>
      </c>
      <c r="J84" s="25">
        <v>0.67</v>
      </c>
      <c r="K84" s="33">
        <v>28.341000000000001</v>
      </c>
      <c r="L84" s="32">
        <v>33</v>
      </c>
      <c r="M84" s="25">
        <v>0.89</v>
      </c>
      <c r="N84" s="32">
        <v>1</v>
      </c>
    </row>
    <row r="85" spans="1:14">
      <c r="A85" s="19">
        <v>1002780</v>
      </c>
      <c r="B85" s="19">
        <v>4</v>
      </c>
      <c r="C85" s="32">
        <v>3</v>
      </c>
      <c r="D85" s="32">
        <v>1994</v>
      </c>
      <c r="E85" s="32">
        <v>142</v>
      </c>
      <c r="F85" s="32">
        <v>3</v>
      </c>
      <c r="G85" s="32">
        <v>4</v>
      </c>
      <c r="H85" s="33">
        <v>25</v>
      </c>
      <c r="I85" s="25">
        <v>0.56999999999999995</v>
      </c>
      <c r="J85" s="25">
        <v>0.67</v>
      </c>
      <c r="K85" s="33">
        <v>28.341000000000001</v>
      </c>
      <c r="L85" s="32">
        <v>33</v>
      </c>
      <c r="M85" s="25">
        <v>0.89</v>
      </c>
      <c r="N85" s="32">
        <v>1</v>
      </c>
    </row>
    <row r="86" spans="1:14">
      <c r="A86" s="19">
        <v>2387919</v>
      </c>
      <c r="B86" s="19">
        <v>5</v>
      </c>
      <c r="C86" s="32">
        <v>3</v>
      </c>
      <c r="D86" s="32">
        <v>1994</v>
      </c>
      <c r="E86" s="32">
        <v>142</v>
      </c>
      <c r="F86" s="32">
        <v>3</v>
      </c>
      <c r="G86" s="32">
        <v>4</v>
      </c>
      <c r="H86" s="33">
        <v>25</v>
      </c>
      <c r="I86" s="25">
        <v>0.56999999999999995</v>
      </c>
      <c r="J86" s="25">
        <v>0.67</v>
      </c>
      <c r="K86" s="33">
        <v>28.341000000000001</v>
      </c>
      <c r="L86" s="32">
        <v>33</v>
      </c>
      <c r="M86" s="25">
        <v>0.89</v>
      </c>
      <c r="N86" s="32">
        <v>1</v>
      </c>
    </row>
    <row r="87" spans="1:14">
      <c r="A87" s="19">
        <v>1830000</v>
      </c>
      <c r="B87" s="19">
        <v>5</v>
      </c>
      <c r="C87" s="32">
        <v>3</v>
      </c>
      <c r="D87" s="32">
        <v>1994</v>
      </c>
      <c r="E87" s="32">
        <v>142</v>
      </c>
      <c r="F87" s="32">
        <v>3</v>
      </c>
      <c r="G87" s="32">
        <v>4</v>
      </c>
      <c r="H87" s="33">
        <v>25</v>
      </c>
      <c r="I87" s="25">
        <v>0.56999999999999995</v>
      </c>
      <c r="J87" s="25">
        <v>0.67</v>
      </c>
      <c r="K87" s="33">
        <v>28.341000000000001</v>
      </c>
      <c r="L87" s="32">
        <v>33</v>
      </c>
      <c r="M87" s="25">
        <v>0.89</v>
      </c>
      <c r="N87" s="32">
        <v>1</v>
      </c>
    </row>
    <row r="88" spans="1:14">
      <c r="A88" s="19">
        <v>1931026</v>
      </c>
      <c r="B88" s="19">
        <v>5</v>
      </c>
      <c r="C88" s="32">
        <v>3</v>
      </c>
      <c r="D88" s="32">
        <v>1994</v>
      </c>
      <c r="E88" s="32">
        <v>142</v>
      </c>
      <c r="F88" s="32">
        <v>3</v>
      </c>
      <c r="G88" s="32">
        <v>4</v>
      </c>
      <c r="H88" s="33">
        <v>25</v>
      </c>
      <c r="I88" s="25">
        <v>0.56999999999999995</v>
      </c>
      <c r="J88" s="25">
        <v>0.67</v>
      </c>
      <c r="K88" s="33">
        <v>28.341000000000001</v>
      </c>
      <c r="L88" s="32">
        <v>33</v>
      </c>
      <c r="M88" s="25">
        <v>0.89</v>
      </c>
      <c r="N88" s="32">
        <v>1</v>
      </c>
    </row>
    <row r="89" spans="1:14">
      <c r="A89" s="19">
        <v>917571</v>
      </c>
      <c r="B89" s="19">
        <v>5</v>
      </c>
      <c r="C89" s="32">
        <v>3</v>
      </c>
      <c r="D89" s="32">
        <v>1994</v>
      </c>
      <c r="E89" s="32">
        <v>142</v>
      </c>
      <c r="F89" s="32">
        <v>3</v>
      </c>
      <c r="G89" s="32">
        <v>4</v>
      </c>
      <c r="H89" s="33">
        <v>25</v>
      </c>
      <c r="I89" s="25">
        <v>0.56999999999999995</v>
      </c>
      <c r="J89" s="25">
        <v>0.67</v>
      </c>
      <c r="K89" s="33">
        <v>28.341000000000001</v>
      </c>
      <c r="L89" s="32">
        <v>33</v>
      </c>
      <c r="M89" s="25">
        <v>0.89</v>
      </c>
      <c r="N89" s="32">
        <v>1</v>
      </c>
    </row>
    <row r="90" spans="1:14">
      <c r="A90" s="19">
        <v>2433610</v>
      </c>
      <c r="B90" s="19">
        <v>5</v>
      </c>
      <c r="C90" s="32">
        <v>3</v>
      </c>
      <c r="D90" s="32">
        <v>1994</v>
      </c>
      <c r="E90" s="32">
        <v>142</v>
      </c>
      <c r="F90" s="32">
        <v>3</v>
      </c>
      <c r="G90" s="32">
        <v>4</v>
      </c>
      <c r="H90" s="33">
        <v>25</v>
      </c>
      <c r="I90" s="25">
        <v>0.56999999999999995</v>
      </c>
      <c r="J90" s="25">
        <v>0.67</v>
      </c>
      <c r="K90" s="33">
        <v>28.341000000000001</v>
      </c>
      <c r="L90" s="32">
        <v>33</v>
      </c>
      <c r="M90" s="25">
        <v>0.89</v>
      </c>
      <c r="N90" s="32">
        <v>1</v>
      </c>
    </row>
    <row r="91" spans="1:14">
      <c r="A91" s="19">
        <v>844049</v>
      </c>
      <c r="B91" s="19">
        <v>5</v>
      </c>
      <c r="C91" s="32">
        <v>3</v>
      </c>
      <c r="D91" s="32">
        <v>1994</v>
      </c>
      <c r="E91" s="32">
        <v>142</v>
      </c>
      <c r="F91" s="32">
        <v>3</v>
      </c>
      <c r="G91" s="32">
        <v>4</v>
      </c>
      <c r="H91" s="33">
        <v>25</v>
      </c>
      <c r="I91" s="25">
        <v>0.56999999999999995</v>
      </c>
      <c r="J91" s="25">
        <v>0.67</v>
      </c>
      <c r="K91" s="33">
        <v>28.341000000000001</v>
      </c>
      <c r="L91" s="32">
        <v>33</v>
      </c>
      <c r="M91" s="25">
        <v>0.89</v>
      </c>
      <c r="N91" s="32">
        <v>1</v>
      </c>
    </row>
    <row r="92" spans="1:14">
      <c r="A92" s="19">
        <v>2439493</v>
      </c>
      <c r="B92" s="19">
        <v>5</v>
      </c>
      <c r="C92" s="32">
        <v>4</v>
      </c>
      <c r="D92" s="32">
        <v>1995</v>
      </c>
      <c r="E92" s="32">
        <v>177</v>
      </c>
      <c r="F92" s="32">
        <v>2</v>
      </c>
      <c r="G92" s="32">
        <v>4</v>
      </c>
      <c r="H92" s="33">
        <v>53</v>
      </c>
      <c r="I92" s="25">
        <v>0.56000000000000005</v>
      </c>
      <c r="J92" s="25">
        <v>0.56000000000000005</v>
      </c>
      <c r="K92" s="33">
        <v>202.6</v>
      </c>
      <c r="L92" s="32">
        <v>40</v>
      </c>
      <c r="M92" s="25">
        <v>0.76</v>
      </c>
      <c r="N92" s="32">
        <v>1</v>
      </c>
    </row>
    <row r="93" spans="1:14">
      <c r="A93" s="19">
        <v>305344</v>
      </c>
      <c r="B93" s="19">
        <v>1</v>
      </c>
      <c r="C93" s="32">
        <v>4</v>
      </c>
      <c r="D93" s="32">
        <v>1995</v>
      </c>
      <c r="E93" s="32">
        <v>177</v>
      </c>
      <c r="F93" s="32">
        <v>2</v>
      </c>
      <c r="G93" s="32">
        <v>4</v>
      </c>
      <c r="H93" s="33">
        <v>53</v>
      </c>
      <c r="I93" s="25">
        <v>0.56000000000000005</v>
      </c>
      <c r="J93" s="25">
        <v>0.56000000000000005</v>
      </c>
      <c r="K93" s="33">
        <v>202.6</v>
      </c>
      <c r="L93" s="32">
        <v>40</v>
      </c>
      <c r="M93" s="25">
        <v>0.76</v>
      </c>
      <c r="N93" s="32">
        <v>1</v>
      </c>
    </row>
    <row r="94" spans="1:14">
      <c r="A94" s="19">
        <v>2297136</v>
      </c>
      <c r="B94" s="19">
        <v>5</v>
      </c>
      <c r="C94" s="32">
        <v>4</v>
      </c>
      <c r="D94" s="32">
        <v>1995</v>
      </c>
      <c r="E94" s="32">
        <v>177</v>
      </c>
      <c r="F94" s="32">
        <v>2</v>
      </c>
      <c r="G94" s="32">
        <v>4</v>
      </c>
      <c r="H94" s="33">
        <v>53</v>
      </c>
      <c r="I94" s="25">
        <v>0.56000000000000005</v>
      </c>
      <c r="J94" s="25">
        <v>0.56000000000000005</v>
      </c>
      <c r="K94" s="33">
        <v>202.6</v>
      </c>
      <c r="L94" s="32">
        <v>40</v>
      </c>
      <c r="M94" s="25">
        <v>0.76</v>
      </c>
      <c r="N94" s="32">
        <v>1</v>
      </c>
    </row>
    <row r="95" spans="1:14">
      <c r="A95" s="19">
        <v>2204563</v>
      </c>
      <c r="B95" s="19">
        <v>5</v>
      </c>
      <c r="C95" s="32">
        <v>4</v>
      </c>
      <c r="D95" s="32">
        <v>1995</v>
      </c>
      <c r="E95" s="32">
        <v>177</v>
      </c>
      <c r="F95" s="32">
        <v>2</v>
      </c>
      <c r="G95" s="32">
        <v>4</v>
      </c>
      <c r="H95" s="33">
        <v>53</v>
      </c>
      <c r="I95" s="25">
        <v>0.56000000000000005</v>
      </c>
      <c r="J95" s="25">
        <v>0.56000000000000005</v>
      </c>
      <c r="K95" s="33">
        <v>202.6</v>
      </c>
      <c r="L95" s="32">
        <v>40</v>
      </c>
      <c r="M95" s="25">
        <v>0.76</v>
      </c>
      <c r="N95" s="32">
        <v>1</v>
      </c>
    </row>
    <row r="96" spans="1:14">
      <c r="A96" s="19">
        <v>862596</v>
      </c>
      <c r="B96" s="19">
        <v>5</v>
      </c>
      <c r="C96" s="32">
        <v>4</v>
      </c>
      <c r="D96" s="32">
        <v>1995</v>
      </c>
      <c r="E96" s="32">
        <v>177</v>
      </c>
      <c r="F96" s="32">
        <v>2</v>
      </c>
      <c r="G96" s="32">
        <v>4</v>
      </c>
      <c r="H96" s="33">
        <v>53</v>
      </c>
      <c r="I96" s="25">
        <v>0.56000000000000005</v>
      </c>
      <c r="J96" s="25">
        <v>0.56000000000000005</v>
      </c>
      <c r="K96" s="33">
        <v>202.6</v>
      </c>
      <c r="L96" s="32">
        <v>40</v>
      </c>
      <c r="M96" s="25">
        <v>0.76</v>
      </c>
      <c r="N96" s="32">
        <v>1</v>
      </c>
    </row>
    <row r="97" spans="1:14">
      <c r="A97" s="19">
        <v>134182</v>
      </c>
      <c r="B97" s="19">
        <v>3</v>
      </c>
      <c r="C97" s="32">
        <v>4</v>
      </c>
      <c r="D97" s="32">
        <v>1995</v>
      </c>
      <c r="E97" s="32">
        <v>177</v>
      </c>
      <c r="F97" s="32">
        <v>2</v>
      </c>
      <c r="G97" s="32">
        <v>4</v>
      </c>
      <c r="H97" s="33">
        <v>53</v>
      </c>
      <c r="I97" s="25">
        <v>0.56000000000000005</v>
      </c>
      <c r="J97" s="25">
        <v>0.56000000000000005</v>
      </c>
      <c r="K97" s="33">
        <v>202.6</v>
      </c>
      <c r="L97" s="32">
        <v>40</v>
      </c>
      <c r="M97" s="25">
        <v>0.76</v>
      </c>
      <c r="N97" s="32">
        <v>1</v>
      </c>
    </row>
    <row r="98" spans="1:14">
      <c r="A98" s="19">
        <v>1201294</v>
      </c>
      <c r="B98" s="19">
        <v>4</v>
      </c>
      <c r="C98" s="32">
        <v>4</v>
      </c>
      <c r="D98" s="32">
        <v>1995</v>
      </c>
      <c r="E98" s="32">
        <v>177</v>
      </c>
      <c r="F98" s="32">
        <v>2</v>
      </c>
      <c r="G98" s="32">
        <v>4</v>
      </c>
      <c r="H98" s="33">
        <v>53</v>
      </c>
      <c r="I98" s="25">
        <v>0.56000000000000005</v>
      </c>
      <c r="J98" s="25">
        <v>0.56000000000000005</v>
      </c>
      <c r="K98" s="33">
        <v>202.6</v>
      </c>
      <c r="L98" s="32">
        <v>40</v>
      </c>
      <c r="M98" s="25">
        <v>0.76</v>
      </c>
      <c r="N98" s="32">
        <v>1</v>
      </c>
    </row>
    <row r="99" spans="1:14">
      <c r="A99" s="19">
        <v>2606799</v>
      </c>
      <c r="B99" s="19">
        <v>5</v>
      </c>
      <c r="C99" s="32">
        <v>4</v>
      </c>
      <c r="D99" s="32">
        <v>1995</v>
      </c>
      <c r="E99" s="32">
        <v>177</v>
      </c>
      <c r="F99" s="32">
        <v>2</v>
      </c>
      <c r="G99" s="32">
        <v>4</v>
      </c>
      <c r="H99" s="33">
        <v>53</v>
      </c>
      <c r="I99" s="25">
        <v>0.56000000000000005</v>
      </c>
      <c r="J99" s="25">
        <v>0.56000000000000005</v>
      </c>
      <c r="K99" s="33">
        <v>202.6</v>
      </c>
      <c r="L99" s="32">
        <v>40</v>
      </c>
      <c r="M99" s="25">
        <v>0.76</v>
      </c>
      <c r="N99" s="32">
        <v>1</v>
      </c>
    </row>
    <row r="100" spans="1:14">
      <c r="A100" s="19">
        <v>1558286</v>
      </c>
      <c r="B100" s="19">
        <v>5</v>
      </c>
      <c r="C100" s="32">
        <v>4</v>
      </c>
      <c r="D100" s="32">
        <v>1995</v>
      </c>
      <c r="E100" s="32">
        <v>177</v>
      </c>
      <c r="F100" s="32">
        <v>2</v>
      </c>
      <c r="G100" s="32">
        <v>4</v>
      </c>
      <c r="H100" s="33">
        <v>53</v>
      </c>
      <c r="I100" s="25">
        <v>0.56000000000000005</v>
      </c>
      <c r="J100" s="25">
        <v>0.56000000000000005</v>
      </c>
      <c r="K100" s="33">
        <v>202.6</v>
      </c>
      <c r="L100" s="32">
        <v>40</v>
      </c>
      <c r="M100" s="25">
        <v>0.76</v>
      </c>
      <c r="N100" s="32">
        <v>1</v>
      </c>
    </row>
    <row r="101" spans="1:14">
      <c r="A101" s="19">
        <v>2537543</v>
      </c>
      <c r="B101" s="19">
        <v>5</v>
      </c>
      <c r="C101" s="32">
        <v>4</v>
      </c>
      <c r="D101" s="32">
        <v>1995</v>
      </c>
      <c r="E101" s="32">
        <v>177</v>
      </c>
      <c r="F101" s="32">
        <v>2</v>
      </c>
      <c r="G101" s="32">
        <v>4</v>
      </c>
      <c r="H101" s="33">
        <v>53</v>
      </c>
      <c r="I101" s="25">
        <v>0.56000000000000005</v>
      </c>
      <c r="J101" s="25">
        <v>0.56000000000000005</v>
      </c>
      <c r="K101" s="33">
        <v>202.6</v>
      </c>
      <c r="L101" s="32">
        <v>40</v>
      </c>
      <c r="M101" s="25">
        <v>0.76</v>
      </c>
      <c r="N101" s="32">
        <v>1</v>
      </c>
    </row>
    <row r="102" spans="1:14">
      <c r="A102" s="19">
        <v>933855</v>
      </c>
      <c r="B102" s="19">
        <v>2</v>
      </c>
      <c r="C102" s="32">
        <v>4</v>
      </c>
      <c r="D102" s="32">
        <v>1995</v>
      </c>
      <c r="E102" s="32">
        <v>177</v>
      </c>
      <c r="F102" s="32">
        <v>2</v>
      </c>
      <c r="G102" s="32">
        <v>4</v>
      </c>
      <c r="H102" s="33">
        <v>53</v>
      </c>
      <c r="I102" s="25">
        <v>0.56000000000000005</v>
      </c>
      <c r="J102" s="25">
        <v>0.56000000000000005</v>
      </c>
      <c r="K102" s="33">
        <v>202.6</v>
      </c>
      <c r="L102" s="32">
        <v>40</v>
      </c>
      <c r="M102" s="25">
        <v>0.76</v>
      </c>
      <c r="N102" s="32">
        <v>1</v>
      </c>
    </row>
    <row r="103" spans="1:14">
      <c r="A103" s="19">
        <v>1431356</v>
      </c>
      <c r="B103" s="19">
        <v>3</v>
      </c>
      <c r="C103" s="32">
        <v>4</v>
      </c>
      <c r="D103" s="32">
        <v>1995</v>
      </c>
      <c r="E103" s="32">
        <v>177</v>
      </c>
      <c r="F103" s="32">
        <v>2</v>
      </c>
      <c r="G103" s="32">
        <v>4</v>
      </c>
      <c r="H103" s="33">
        <v>53</v>
      </c>
      <c r="I103" s="25">
        <v>0.56000000000000005</v>
      </c>
      <c r="J103" s="25">
        <v>0.56000000000000005</v>
      </c>
      <c r="K103" s="33">
        <v>202.6</v>
      </c>
      <c r="L103" s="32">
        <v>40</v>
      </c>
      <c r="M103" s="25">
        <v>0.76</v>
      </c>
      <c r="N103" s="32">
        <v>1</v>
      </c>
    </row>
    <row r="104" spans="1:14">
      <c r="A104" s="19">
        <v>1110156</v>
      </c>
      <c r="B104" s="19">
        <v>5</v>
      </c>
      <c r="C104" s="32">
        <v>4</v>
      </c>
      <c r="D104" s="32">
        <v>1995</v>
      </c>
      <c r="E104" s="32">
        <v>177</v>
      </c>
      <c r="F104" s="32">
        <v>2</v>
      </c>
      <c r="G104" s="32">
        <v>4</v>
      </c>
      <c r="H104" s="33">
        <v>53</v>
      </c>
      <c r="I104" s="25">
        <v>0.56000000000000005</v>
      </c>
      <c r="J104" s="25">
        <v>0.56000000000000005</v>
      </c>
      <c r="K104" s="33">
        <v>202.6</v>
      </c>
      <c r="L104" s="32">
        <v>40</v>
      </c>
      <c r="M104" s="25">
        <v>0.76</v>
      </c>
      <c r="N104" s="32">
        <v>1</v>
      </c>
    </row>
    <row r="105" spans="1:14">
      <c r="A105" s="19">
        <v>2604976</v>
      </c>
      <c r="B105" s="19">
        <v>5</v>
      </c>
      <c r="C105" s="32">
        <v>4</v>
      </c>
      <c r="D105" s="32">
        <v>1995</v>
      </c>
      <c r="E105" s="32">
        <v>177</v>
      </c>
      <c r="F105" s="32">
        <v>2</v>
      </c>
      <c r="G105" s="32">
        <v>4</v>
      </c>
      <c r="H105" s="33">
        <v>53</v>
      </c>
      <c r="I105" s="25">
        <v>0.56000000000000005</v>
      </c>
      <c r="J105" s="25">
        <v>0.56000000000000005</v>
      </c>
      <c r="K105" s="33">
        <v>202.6</v>
      </c>
      <c r="L105" s="32">
        <v>40</v>
      </c>
      <c r="M105" s="25">
        <v>0.76</v>
      </c>
      <c r="N105" s="32">
        <v>1</v>
      </c>
    </row>
    <row r="106" spans="1:14">
      <c r="A106" s="19">
        <v>461110</v>
      </c>
      <c r="B106" s="19">
        <v>5</v>
      </c>
      <c r="C106" s="32">
        <v>4</v>
      </c>
      <c r="D106" s="32">
        <v>1995</v>
      </c>
      <c r="E106" s="32">
        <v>177</v>
      </c>
      <c r="F106" s="32">
        <v>2</v>
      </c>
      <c r="G106" s="32">
        <v>4</v>
      </c>
      <c r="H106" s="33">
        <v>53</v>
      </c>
      <c r="I106" s="25">
        <v>0.56000000000000005</v>
      </c>
      <c r="J106" s="25">
        <v>0.56000000000000005</v>
      </c>
      <c r="K106" s="33">
        <v>202.6</v>
      </c>
      <c r="L106" s="32">
        <v>40</v>
      </c>
      <c r="M106" s="25">
        <v>0.76</v>
      </c>
      <c r="N106" s="32">
        <v>1</v>
      </c>
    </row>
    <row r="107" spans="1:14">
      <c r="A107" s="19">
        <v>1772901</v>
      </c>
      <c r="B107" s="19">
        <v>5</v>
      </c>
      <c r="C107" s="32">
        <v>4</v>
      </c>
      <c r="D107" s="32">
        <v>1995</v>
      </c>
      <c r="E107" s="32">
        <v>177</v>
      </c>
      <c r="F107" s="32">
        <v>2</v>
      </c>
      <c r="G107" s="32">
        <v>4</v>
      </c>
      <c r="H107" s="33">
        <v>53</v>
      </c>
      <c r="I107" s="25">
        <v>0.56000000000000005</v>
      </c>
      <c r="J107" s="25">
        <v>0.56000000000000005</v>
      </c>
      <c r="K107" s="33">
        <v>202.6</v>
      </c>
      <c r="L107" s="32">
        <v>40</v>
      </c>
      <c r="M107" s="25">
        <v>0.76</v>
      </c>
      <c r="N107" s="32">
        <v>1</v>
      </c>
    </row>
    <row r="108" spans="1:14">
      <c r="A108" s="19">
        <v>1852040</v>
      </c>
      <c r="B108" s="19">
        <v>4</v>
      </c>
      <c r="C108" s="32">
        <v>4</v>
      </c>
      <c r="D108" s="32">
        <v>1995</v>
      </c>
      <c r="E108" s="32">
        <v>177</v>
      </c>
      <c r="F108" s="32">
        <v>2</v>
      </c>
      <c r="G108" s="32">
        <v>4</v>
      </c>
      <c r="H108" s="33">
        <v>53</v>
      </c>
      <c r="I108" s="25">
        <v>0.56000000000000005</v>
      </c>
      <c r="J108" s="25">
        <v>0.56000000000000005</v>
      </c>
      <c r="K108" s="33">
        <v>202.6</v>
      </c>
      <c r="L108" s="32">
        <v>40</v>
      </c>
      <c r="M108" s="25">
        <v>0.76</v>
      </c>
      <c r="N108" s="32">
        <v>1</v>
      </c>
    </row>
    <row r="109" spans="1:14">
      <c r="A109" s="19">
        <v>2056022</v>
      </c>
      <c r="B109" s="19">
        <v>2</v>
      </c>
      <c r="C109" s="32">
        <v>4</v>
      </c>
      <c r="D109" s="32">
        <v>1995</v>
      </c>
      <c r="E109" s="32">
        <v>177</v>
      </c>
      <c r="F109" s="32">
        <v>2</v>
      </c>
      <c r="G109" s="32">
        <v>4</v>
      </c>
      <c r="H109" s="33">
        <v>53</v>
      </c>
      <c r="I109" s="25">
        <v>0.56000000000000005</v>
      </c>
      <c r="J109" s="25">
        <v>0.56000000000000005</v>
      </c>
      <c r="K109" s="33">
        <v>202.6</v>
      </c>
      <c r="L109" s="32">
        <v>40</v>
      </c>
      <c r="M109" s="25">
        <v>0.76</v>
      </c>
      <c r="N109" s="32">
        <v>1</v>
      </c>
    </row>
    <row r="110" spans="1:14">
      <c r="A110" s="19">
        <v>387418</v>
      </c>
      <c r="B110" s="19">
        <v>4</v>
      </c>
      <c r="C110" s="32">
        <v>4</v>
      </c>
      <c r="D110" s="32">
        <v>1995</v>
      </c>
      <c r="E110" s="32">
        <v>177</v>
      </c>
      <c r="F110" s="32">
        <v>2</v>
      </c>
      <c r="G110" s="32">
        <v>4</v>
      </c>
      <c r="H110" s="33">
        <v>53</v>
      </c>
      <c r="I110" s="25">
        <v>0.56000000000000005</v>
      </c>
      <c r="J110" s="25">
        <v>0.56000000000000005</v>
      </c>
      <c r="K110" s="33">
        <v>202.6</v>
      </c>
      <c r="L110" s="32">
        <v>40</v>
      </c>
      <c r="M110" s="25">
        <v>0.76</v>
      </c>
      <c r="N110" s="32">
        <v>1</v>
      </c>
    </row>
    <row r="111" spans="1:14">
      <c r="A111" s="19">
        <v>612111</v>
      </c>
      <c r="B111" s="19">
        <v>3</v>
      </c>
      <c r="C111" s="32">
        <v>4</v>
      </c>
      <c r="D111" s="32">
        <v>1995</v>
      </c>
      <c r="E111" s="32">
        <v>177</v>
      </c>
      <c r="F111" s="32">
        <v>2</v>
      </c>
      <c r="G111" s="32">
        <v>4</v>
      </c>
      <c r="H111" s="33">
        <v>53</v>
      </c>
      <c r="I111" s="25">
        <v>0.56000000000000005</v>
      </c>
      <c r="J111" s="25">
        <v>0.56000000000000005</v>
      </c>
      <c r="K111" s="33">
        <v>202.6</v>
      </c>
      <c r="L111" s="32">
        <v>40</v>
      </c>
      <c r="M111" s="25">
        <v>0.76</v>
      </c>
      <c r="N111" s="32">
        <v>1</v>
      </c>
    </row>
    <row r="112" spans="1:14">
      <c r="A112" s="19">
        <v>1446775</v>
      </c>
      <c r="B112" s="19">
        <v>5</v>
      </c>
      <c r="C112" s="32">
        <v>4</v>
      </c>
      <c r="D112" s="32">
        <v>1995</v>
      </c>
      <c r="E112" s="32">
        <v>177</v>
      </c>
      <c r="F112" s="32">
        <v>2</v>
      </c>
      <c r="G112" s="32">
        <v>4</v>
      </c>
      <c r="H112" s="33">
        <v>53</v>
      </c>
      <c r="I112" s="25">
        <v>0.56000000000000005</v>
      </c>
      <c r="J112" s="25">
        <v>0.56000000000000005</v>
      </c>
      <c r="K112" s="33">
        <v>202.6</v>
      </c>
      <c r="L112" s="32">
        <v>40</v>
      </c>
      <c r="M112" s="25">
        <v>0.76</v>
      </c>
      <c r="N112" s="32">
        <v>1</v>
      </c>
    </row>
    <row r="113" spans="1:14">
      <c r="A113" s="19">
        <v>1702270</v>
      </c>
      <c r="B113" s="19">
        <v>3</v>
      </c>
      <c r="C113" s="32">
        <v>4</v>
      </c>
      <c r="D113" s="32">
        <v>1995</v>
      </c>
      <c r="E113" s="32">
        <v>177</v>
      </c>
      <c r="F113" s="32">
        <v>2</v>
      </c>
      <c r="G113" s="32">
        <v>4</v>
      </c>
      <c r="H113" s="33">
        <v>53</v>
      </c>
      <c r="I113" s="25">
        <v>0.56000000000000005</v>
      </c>
      <c r="J113" s="25">
        <v>0.56000000000000005</v>
      </c>
      <c r="K113" s="33">
        <v>202.6</v>
      </c>
      <c r="L113" s="32">
        <v>40</v>
      </c>
      <c r="M113" s="25">
        <v>0.76</v>
      </c>
      <c r="N113" s="32">
        <v>1</v>
      </c>
    </row>
    <row r="114" spans="1:14">
      <c r="A114" s="19">
        <v>1002688</v>
      </c>
      <c r="B114" s="19">
        <v>5</v>
      </c>
      <c r="C114" s="32">
        <v>4</v>
      </c>
      <c r="D114" s="32">
        <v>1995</v>
      </c>
      <c r="E114" s="32">
        <v>177</v>
      </c>
      <c r="F114" s="32">
        <v>2</v>
      </c>
      <c r="G114" s="32">
        <v>4</v>
      </c>
      <c r="H114" s="33">
        <v>53</v>
      </c>
      <c r="I114" s="25">
        <v>0.56000000000000005</v>
      </c>
      <c r="J114" s="25">
        <v>0.56000000000000005</v>
      </c>
      <c r="K114" s="33">
        <v>202.6</v>
      </c>
      <c r="L114" s="32">
        <v>40</v>
      </c>
      <c r="M114" s="25">
        <v>0.76</v>
      </c>
      <c r="N114" s="32">
        <v>1</v>
      </c>
    </row>
    <row r="115" spans="1:14">
      <c r="A115" s="19">
        <v>1002780</v>
      </c>
      <c r="B115" s="19">
        <v>5</v>
      </c>
      <c r="C115" s="32">
        <v>4</v>
      </c>
      <c r="D115" s="32">
        <v>1995</v>
      </c>
      <c r="E115" s="32">
        <v>177</v>
      </c>
      <c r="F115" s="32">
        <v>2</v>
      </c>
      <c r="G115" s="32">
        <v>4</v>
      </c>
      <c r="H115" s="33">
        <v>53</v>
      </c>
      <c r="I115" s="25">
        <v>0.56000000000000005</v>
      </c>
      <c r="J115" s="25">
        <v>0.56000000000000005</v>
      </c>
      <c r="K115" s="33">
        <v>202.6</v>
      </c>
      <c r="L115" s="32">
        <v>40</v>
      </c>
      <c r="M115" s="25">
        <v>0.76</v>
      </c>
      <c r="N115" s="32">
        <v>1</v>
      </c>
    </row>
    <row r="116" spans="1:14">
      <c r="A116" s="19">
        <v>2387919</v>
      </c>
      <c r="B116" s="19">
        <v>5</v>
      </c>
      <c r="C116" s="32">
        <v>4</v>
      </c>
      <c r="D116" s="32">
        <v>1995</v>
      </c>
      <c r="E116" s="32">
        <v>177</v>
      </c>
      <c r="F116" s="32">
        <v>2</v>
      </c>
      <c r="G116" s="32">
        <v>4</v>
      </c>
      <c r="H116" s="33">
        <v>53</v>
      </c>
      <c r="I116" s="25">
        <v>0.56000000000000005</v>
      </c>
      <c r="J116" s="25">
        <v>0.56000000000000005</v>
      </c>
      <c r="K116" s="33">
        <v>202.6</v>
      </c>
      <c r="L116" s="32">
        <v>40</v>
      </c>
      <c r="M116" s="25">
        <v>0.76</v>
      </c>
      <c r="N116" s="32">
        <v>1</v>
      </c>
    </row>
    <row r="117" spans="1:14">
      <c r="A117" s="19">
        <v>1830000</v>
      </c>
      <c r="B117" s="19">
        <v>5</v>
      </c>
      <c r="C117" s="32">
        <v>4</v>
      </c>
      <c r="D117" s="32">
        <v>1995</v>
      </c>
      <c r="E117" s="32">
        <v>177</v>
      </c>
      <c r="F117" s="32">
        <v>2</v>
      </c>
      <c r="G117" s="32">
        <v>4</v>
      </c>
      <c r="H117" s="33">
        <v>53</v>
      </c>
      <c r="I117" s="25">
        <v>0.56000000000000005</v>
      </c>
      <c r="J117" s="25">
        <v>0.56000000000000005</v>
      </c>
      <c r="K117" s="33">
        <v>202.6</v>
      </c>
      <c r="L117" s="32">
        <v>40</v>
      </c>
      <c r="M117" s="25">
        <v>0.76</v>
      </c>
      <c r="N117" s="32">
        <v>1</v>
      </c>
    </row>
    <row r="118" spans="1:14">
      <c r="A118" s="19">
        <v>1931026</v>
      </c>
      <c r="B118" s="19">
        <v>5</v>
      </c>
      <c r="C118" s="32">
        <v>4</v>
      </c>
      <c r="D118" s="32">
        <v>1995</v>
      </c>
      <c r="E118" s="32">
        <v>177</v>
      </c>
      <c r="F118" s="32">
        <v>2</v>
      </c>
      <c r="G118" s="32">
        <v>4</v>
      </c>
      <c r="H118" s="33">
        <v>53</v>
      </c>
      <c r="I118" s="25">
        <v>0.56000000000000005</v>
      </c>
      <c r="J118" s="25">
        <v>0.56000000000000005</v>
      </c>
      <c r="K118" s="33">
        <v>202.6</v>
      </c>
      <c r="L118" s="32">
        <v>40</v>
      </c>
      <c r="M118" s="25">
        <v>0.76</v>
      </c>
      <c r="N118" s="32">
        <v>1</v>
      </c>
    </row>
    <row r="119" spans="1:14">
      <c r="A119" s="19">
        <v>917571</v>
      </c>
      <c r="B119" s="19">
        <v>5</v>
      </c>
      <c r="C119" s="32">
        <v>4</v>
      </c>
      <c r="D119" s="32">
        <v>1995</v>
      </c>
      <c r="E119" s="32">
        <v>177</v>
      </c>
      <c r="F119" s="32">
        <v>2</v>
      </c>
      <c r="G119" s="32">
        <v>4</v>
      </c>
      <c r="H119" s="33">
        <v>53</v>
      </c>
      <c r="I119" s="25">
        <v>0.56000000000000005</v>
      </c>
      <c r="J119" s="25">
        <v>0.56000000000000005</v>
      </c>
      <c r="K119" s="33">
        <v>202.6</v>
      </c>
      <c r="L119" s="32">
        <v>40</v>
      </c>
      <c r="M119" s="25">
        <v>0.76</v>
      </c>
      <c r="N119" s="32">
        <v>1</v>
      </c>
    </row>
    <row r="120" spans="1:14">
      <c r="A120" s="19">
        <v>2433610</v>
      </c>
      <c r="B120" s="19">
        <v>5</v>
      </c>
      <c r="C120" s="32">
        <v>4</v>
      </c>
      <c r="D120" s="32">
        <v>1995</v>
      </c>
      <c r="E120" s="32">
        <v>177</v>
      </c>
      <c r="F120" s="32">
        <v>2</v>
      </c>
      <c r="G120" s="32">
        <v>4</v>
      </c>
      <c r="H120" s="33">
        <v>53</v>
      </c>
      <c r="I120" s="25">
        <v>0.56000000000000005</v>
      </c>
      <c r="J120" s="25">
        <v>0.56000000000000005</v>
      </c>
      <c r="K120" s="33">
        <v>202.6</v>
      </c>
      <c r="L120" s="32">
        <v>40</v>
      </c>
      <c r="M120" s="25">
        <v>0.76</v>
      </c>
      <c r="N120" s="32">
        <v>1</v>
      </c>
    </row>
    <row r="121" spans="1:14">
      <c r="A121" s="19">
        <v>844049</v>
      </c>
      <c r="B121" s="19">
        <v>5</v>
      </c>
      <c r="C121" s="32">
        <v>4</v>
      </c>
      <c r="D121" s="32">
        <v>1995</v>
      </c>
      <c r="E121" s="32">
        <v>177</v>
      </c>
      <c r="F121" s="32">
        <v>2</v>
      </c>
      <c r="G121" s="32">
        <v>4</v>
      </c>
      <c r="H121" s="33">
        <v>53</v>
      </c>
      <c r="I121" s="25">
        <v>0.56000000000000005</v>
      </c>
      <c r="J121" s="25">
        <v>0.56000000000000005</v>
      </c>
      <c r="K121" s="33">
        <v>202.6</v>
      </c>
      <c r="L121" s="32">
        <v>40</v>
      </c>
      <c r="M121" s="25">
        <v>0.76</v>
      </c>
      <c r="N121" s="32">
        <v>1</v>
      </c>
    </row>
    <row r="122" spans="1:14">
      <c r="A122" s="19">
        <v>2439493</v>
      </c>
      <c r="B122" s="19">
        <v>1</v>
      </c>
      <c r="C122" s="32">
        <v>5</v>
      </c>
      <c r="D122" s="32">
        <v>2004</v>
      </c>
      <c r="E122" s="32">
        <v>115</v>
      </c>
      <c r="F122" s="32">
        <v>4</v>
      </c>
      <c r="G122" s="32">
        <v>1</v>
      </c>
      <c r="H122" s="33">
        <v>92</v>
      </c>
      <c r="I122" s="25">
        <v>0.5</v>
      </c>
      <c r="J122" s="25">
        <v>1</v>
      </c>
      <c r="K122" s="33">
        <v>261.40899999999999</v>
      </c>
      <c r="L122" s="32">
        <v>73</v>
      </c>
      <c r="M122" s="25">
        <v>0.97</v>
      </c>
      <c r="N122" s="25">
        <v>1</v>
      </c>
    </row>
    <row r="123" spans="1:14">
      <c r="A123" s="19">
        <v>305344</v>
      </c>
      <c r="B123" s="19">
        <v>1</v>
      </c>
      <c r="C123" s="32">
        <v>5</v>
      </c>
      <c r="D123" s="32">
        <v>2004</v>
      </c>
      <c r="E123" s="32">
        <v>115</v>
      </c>
      <c r="F123" s="32">
        <v>4</v>
      </c>
      <c r="G123" s="32">
        <v>1</v>
      </c>
      <c r="H123" s="33">
        <v>92</v>
      </c>
      <c r="I123" s="25">
        <v>0.5</v>
      </c>
      <c r="J123" s="25">
        <v>1</v>
      </c>
      <c r="K123" s="33">
        <v>261.40899999999999</v>
      </c>
      <c r="L123" s="32">
        <v>73</v>
      </c>
      <c r="M123" s="25">
        <v>0.97</v>
      </c>
      <c r="N123" s="25">
        <v>1</v>
      </c>
    </row>
    <row r="124" spans="1:14">
      <c r="A124" s="19">
        <v>2297136</v>
      </c>
      <c r="B124" s="19">
        <v>4</v>
      </c>
      <c r="C124" s="32">
        <v>5</v>
      </c>
      <c r="D124" s="32">
        <v>2004</v>
      </c>
      <c r="E124" s="32">
        <v>115</v>
      </c>
      <c r="F124" s="32">
        <v>4</v>
      </c>
      <c r="G124" s="32">
        <v>1</v>
      </c>
      <c r="H124" s="33">
        <v>92</v>
      </c>
      <c r="I124" s="25">
        <v>0.5</v>
      </c>
      <c r="J124" s="25">
        <v>1</v>
      </c>
      <c r="K124" s="33">
        <v>261.40899999999999</v>
      </c>
      <c r="L124" s="32">
        <v>73</v>
      </c>
      <c r="M124" s="25">
        <v>0.97</v>
      </c>
      <c r="N124" s="25">
        <v>1</v>
      </c>
    </row>
    <row r="125" spans="1:14">
      <c r="A125" s="19">
        <v>2204563</v>
      </c>
      <c r="B125" s="19">
        <v>5</v>
      </c>
      <c r="C125" s="32">
        <v>5</v>
      </c>
      <c r="D125" s="32">
        <v>2004</v>
      </c>
      <c r="E125" s="32">
        <v>115</v>
      </c>
      <c r="F125" s="32">
        <v>4</v>
      </c>
      <c r="G125" s="32">
        <v>1</v>
      </c>
      <c r="H125" s="33">
        <v>92</v>
      </c>
      <c r="I125" s="25">
        <v>0.5</v>
      </c>
      <c r="J125" s="25">
        <v>1</v>
      </c>
      <c r="K125" s="33">
        <v>261.40899999999999</v>
      </c>
      <c r="L125" s="32">
        <v>73</v>
      </c>
      <c r="M125" s="25">
        <v>0.97</v>
      </c>
      <c r="N125" s="25">
        <v>1</v>
      </c>
    </row>
    <row r="126" spans="1:14">
      <c r="A126" s="19">
        <v>862596</v>
      </c>
      <c r="B126" s="19">
        <v>4</v>
      </c>
      <c r="C126" s="32">
        <v>5</v>
      </c>
      <c r="D126" s="32">
        <v>2004</v>
      </c>
      <c r="E126" s="32">
        <v>115</v>
      </c>
      <c r="F126" s="32">
        <v>4</v>
      </c>
      <c r="G126" s="32">
        <v>1</v>
      </c>
      <c r="H126" s="33">
        <v>92</v>
      </c>
      <c r="I126" s="25">
        <v>0.5</v>
      </c>
      <c r="J126" s="25">
        <v>1</v>
      </c>
      <c r="K126" s="33">
        <v>261.40899999999999</v>
      </c>
      <c r="L126" s="32">
        <v>73</v>
      </c>
      <c r="M126" s="25">
        <v>0.97</v>
      </c>
      <c r="N126" s="25">
        <v>1</v>
      </c>
    </row>
    <row r="127" spans="1:14">
      <c r="A127" s="19">
        <v>134182</v>
      </c>
      <c r="B127" s="19">
        <v>3</v>
      </c>
      <c r="C127" s="32">
        <v>5</v>
      </c>
      <c r="D127" s="32">
        <v>2004</v>
      </c>
      <c r="E127" s="32">
        <v>115</v>
      </c>
      <c r="F127" s="32">
        <v>4</v>
      </c>
      <c r="G127" s="32">
        <v>1</v>
      </c>
      <c r="H127" s="33">
        <v>92</v>
      </c>
      <c r="I127" s="25">
        <v>0.5</v>
      </c>
      <c r="J127" s="25">
        <v>1</v>
      </c>
      <c r="K127" s="33">
        <v>261.40899999999999</v>
      </c>
      <c r="L127" s="32">
        <v>73</v>
      </c>
      <c r="M127" s="25">
        <v>0.97</v>
      </c>
      <c r="N127" s="25">
        <v>1</v>
      </c>
    </row>
    <row r="128" spans="1:14">
      <c r="A128" s="19">
        <v>1201294</v>
      </c>
      <c r="B128" s="19">
        <v>4</v>
      </c>
      <c r="C128" s="32">
        <v>5</v>
      </c>
      <c r="D128" s="32">
        <v>2004</v>
      </c>
      <c r="E128" s="32">
        <v>115</v>
      </c>
      <c r="F128" s="32">
        <v>4</v>
      </c>
      <c r="G128" s="32">
        <v>1</v>
      </c>
      <c r="H128" s="33">
        <v>92</v>
      </c>
      <c r="I128" s="25">
        <v>0.5</v>
      </c>
      <c r="J128" s="25">
        <v>1</v>
      </c>
      <c r="K128" s="33">
        <v>261.40899999999999</v>
      </c>
      <c r="L128" s="32">
        <v>73</v>
      </c>
      <c r="M128" s="25">
        <v>0.97</v>
      </c>
      <c r="N128" s="25">
        <v>1</v>
      </c>
    </row>
    <row r="129" spans="1:14">
      <c r="A129" s="19">
        <v>2606799</v>
      </c>
      <c r="B129" s="19">
        <v>5</v>
      </c>
      <c r="C129" s="32">
        <v>5</v>
      </c>
      <c r="D129" s="32">
        <v>2004</v>
      </c>
      <c r="E129" s="32">
        <v>115</v>
      </c>
      <c r="F129" s="32">
        <v>4</v>
      </c>
      <c r="G129" s="32">
        <v>1</v>
      </c>
      <c r="H129" s="33">
        <v>92</v>
      </c>
      <c r="I129" s="25">
        <v>0.5</v>
      </c>
      <c r="J129" s="25">
        <v>1</v>
      </c>
      <c r="K129" s="33">
        <v>261.40899999999999</v>
      </c>
      <c r="L129" s="32">
        <v>73</v>
      </c>
      <c r="M129" s="25">
        <v>0.97</v>
      </c>
      <c r="N129" s="25">
        <v>1</v>
      </c>
    </row>
    <row r="130" spans="1:14">
      <c r="A130" s="19">
        <v>1558286</v>
      </c>
      <c r="B130" s="19">
        <v>4</v>
      </c>
      <c r="C130" s="32">
        <v>5</v>
      </c>
      <c r="D130" s="32">
        <v>2004</v>
      </c>
      <c r="E130" s="32">
        <v>115</v>
      </c>
      <c r="F130" s="32">
        <v>4</v>
      </c>
      <c r="G130" s="32">
        <v>1</v>
      </c>
      <c r="H130" s="33">
        <v>92</v>
      </c>
      <c r="I130" s="25">
        <v>0.5</v>
      </c>
      <c r="J130" s="25">
        <v>1</v>
      </c>
      <c r="K130" s="33">
        <v>261.40899999999999</v>
      </c>
      <c r="L130" s="32">
        <v>73</v>
      </c>
      <c r="M130" s="25">
        <v>0.97</v>
      </c>
      <c r="N130" s="25">
        <v>1</v>
      </c>
    </row>
    <row r="131" spans="1:14">
      <c r="A131" s="19">
        <v>2537543</v>
      </c>
      <c r="B131" s="19">
        <v>5</v>
      </c>
      <c r="C131" s="32">
        <v>5</v>
      </c>
      <c r="D131" s="32">
        <v>2004</v>
      </c>
      <c r="E131" s="32">
        <v>115</v>
      </c>
      <c r="F131" s="32">
        <v>4</v>
      </c>
      <c r="G131" s="32">
        <v>1</v>
      </c>
      <c r="H131" s="33">
        <v>92</v>
      </c>
      <c r="I131" s="25">
        <v>0.5</v>
      </c>
      <c r="J131" s="25">
        <v>1</v>
      </c>
      <c r="K131" s="33">
        <v>261.40899999999999</v>
      </c>
      <c r="L131" s="32">
        <v>73</v>
      </c>
      <c r="M131" s="25">
        <v>0.97</v>
      </c>
      <c r="N131" s="25">
        <v>1</v>
      </c>
    </row>
    <row r="132" spans="1:14">
      <c r="A132" s="19">
        <v>933855</v>
      </c>
      <c r="B132" s="19">
        <v>5</v>
      </c>
      <c r="C132" s="32">
        <v>5</v>
      </c>
      <c r="D132" s="32">
        <v>2004</v>
      </c>
      <c r="E132" s="32">
        <v>115</v>
      </c>
      <c r="F132" s="32">
        <v>4</v>
      </c>
      <c r="G132" s="32">
        <v>1</v>
      </c>
      <c r="H132" s="33">
        <v>92</v>
      </c>
      <c r="I132" s="25">
        <v>0.5</v>
      </c>
      <c r="J132" s="25">
        <v>1</v>
      </c>
      <c r="K132" s="33">
        <v>261.40899999999999</v>
      </c>
      <c r="L132" s="32">
        <v>73</v>
      </c>
      <c r="M132" s="25">
        <v>0.97</v>
      </c>
      <c r="N132" s="25">
        <v>1</v>
      </c>
    </row>
    <row r="133" spans="1:14">
      <c r="A133" s="19">
        <v>1431356</v>
      </c>
      <c r="B133" s="19">
        <v>5</v>
      </c>
      <c r="C133" s="32">
        <v>5</v>
      </c>
      <c r="D133" s="32">
        <v>2004</v>
      </c>
      <c r="E133" s="32">
        <v>115</v>
      </c>
      <c r="F133" s="32">
        <v>4</v>
      </c>
      <c r="G133" s="32">
        <v>1</v>
      </c>
      <c r="H133" s="33">
        <v>92</v>
      </c>
      <c r="I133" s="25">
        <v>0.5</v>
      </c>
      <c r="J133" s="25">
        <v>1</v>
      </c>
      <c r="K133" s="33">
        <v>261.40899999999999</v>
      </c>
      <c r="L133" s="32">
        <v>73</v>
      </c>
      <c r="M133" s="25">
        <v>0.97</v>
      </c>
      <c r="N133" s="25">
        <v>1</v>
      </c>
    </row>
    <row r="134" spans="1:14">
      <c r="A134" s="19">
        <v>1110156</v>
      </c>
      <c r="B134" s="19">
        <v>5</v>
      </c>
      <c r="C134" s="32">
        <v>5</v>
      </c>
      <c r="D134" s="32">
        <v>2004</v>
      </c>
      <c r="E134" s="32">
        <v>115</v>
      </c>
      <c r="F134" s="32">
        <v>4</v>
      </c>
      <c r="G134" s="32">
        <v>1</v>
      </c>
      <c r="H134" s="33">
        <v>92</v>
      </c>
      <c r="I134" s="25">
        <v>0.5</v>
      </c>
      <c r="J134" s="25">
        <v>1</v>
      </c>
      <c r="K134" s="33">
        <v>261.40899999999999</v>
      </c>
      <c r="L134" s="32">
        <v>73</v>
      </c>
      <c r="M134" s="25">
        <v>0.97</v>
      </c>
      <c r="N134" s="25">
        <v>1</v>
      </c>
    </row>
    <row r="135" spans="1:14">
      <c r="A135" s="19">
        <v>2604976</v>
      </c>
      <c r="B135" s="19">
        <v>4</v>
      </c>
      <c r="C135" s="32">
        <v>5</v>
      </c>
      <c r="D135" s="32">
        <v>2004</v>
      </c>
      <c r="E135" s="32">
        <v>115</v>
      </c>
      <c r="F135" s="32">
        <v>4</v>
      </c>
      <c r="G135" s="32">
        <v>1</v>
      </c>
      <c r="H135" s="33">
        <v>92</v>
      </c>
      <c r="I135" s="25">
        <v>0.5</v>
      </c>
      <c r="J135" s="25">
        <v>1</v>
      </c>
      <c r="K135" s="33">
        <v>261.40899999999999</v>
      </c>
      <c r="L135" s="32">
        <v>73</v>
      </c>
      <c r="M135" s="25">
        <v>0.97</v>
      </c>
      <c r="N135" s="25">
        <v>1</v>
      </c>
    </row>
    <row r="136" spans="1:14">
      <c r="A136" s="19">
        <v>461110</v>
      </c>
      <c r="B136" s="19">
        <v>5</v>
      </c>
      <c r="C136" s="32">
        <v>5</v>
      </c>
      <c r="D136" s="32">
        <v>2004</v>
      </c>
      <c r="E136" s="32">
        <v>115</v>
      </c>
      <c r="F136" s="32">
        <v>4</v>
      </c>
      <c r="G136" s="32">
        <v>1</v>
      </c>
      <c r="H136" s="33">
        <v>92</v>
      </c>
      <c r="I136" s="25">
        <v>0.5</v>
      </c>
      <c r="J136" s="25">
        <v>1</v>
      </c>
      <c r="K136" s="33">
        <v>261.40899999999999</v>
      </c>
      <c r="L136" s="32">
        <v>73</v>
      </c>
      <c r="M136" s="25">
        <v>0.97</v>
      </c>
      <c r="N136" s="25">
        <v>1</v>
      </c>
    </row>
    <row r="137" spans="1:14">
      <c r="A137" s="19">
        <v>1772901</v>
      </c>
      <c r="B137" s="19">
        <v>5</v>
      </c>
      <c r="C137" s="32">
        <v>5</v>
      </c>
      <c r="D137" s="32">
        <v>2004</v>
      </c>
      <c r="E137" s="32">
        <v>115</v>
      </c>
      <c r="F137" s="32">
        <v>4</v>
      </c>
      <c r="G137" s="32">
        <v>1</v>
      </c>
      <c r="H137" s="33">
        <v>92</v>
      </c>
      <c r="I137" s="25">
        <v>0.5</v>
      </c>
      <c r="J137" s="25">
        <v>1</v>
      </c>
      <c r="K137" s="33">
        <v>261.40899999999999</v>
      </c>
      <c r="L137" s="32">
        <v>73</v>
      </c>
      <c r="M137" s="25">
        <v>0.97</v>
      </c>
      <c r="N137" s="25">
        <v>1</v>
      </c>
    </row>
    <row r="138" spans="1:14">
      <c r="A138" s="19">
        <v>1852040</v>
      </c>
      <c r="B138" s="19">
        <v>5</v>
      </c>
      <c r="C138" s="32">
        <v>5</v>
      </c>
      <c r="D138" s="32">
        <v>2004</v>
      </c>
      <c r="E138" s="32">
        <v>115</v>
      </c>
      <c r="F138" s="32">
        <v>4</v>
      </c>
      <c r="G138" s="32">
        <v>1</v>
      </c>
      <c r="H138" s="33">
        <v>92</v>
      </c>
      <c r="I138" s="25">
        <v>0.5</v>
      </c>
      <c r="J138" s="25">
        <v>1</v>
      </c>
      <c r="K138" s="33">
        <v>261.40899999999999</v>
      </c>
      <c r="L138" s="32">
        <v>73</v>
      </c>
      <c r="M138" s="25">
        <v>0.97</v>
      </c>
      <c r="N138" s="25">
        <v>1</v>
      </c>
    </row>
    <row r="139" spans="1:14">
      <c r="A139" s="19">
        <v>2056022</v>
      </c>
      <c r="B139" s="19">
        <v>5</v>
      </c>
      <c r="C139" s="32">
        <v>5</v>
      </c>
      <c r="D139" s="32">
        <v>2004</v>
      </c>
      <c r="E139" s="32">
        <v>115</v>
      </c>
      <c r="F139" s="32">
        <v>4</v>
      </c>
      <c r="G139" s="32">
        <v>1</v>
      </c>
      <c r="H139" s="33">
        <v>92</v>
      </c>
      <c r="I139" s="25">
        <v>0.5</v>
      </c>
      <c r="J139" s="25">
        <v>1</v>
      </c>
      <c r="K139" s="33">
        <v>261.40899999999999</v>
      </c>
      <c r="L139" s="32">
        <v>73</v>
      </c>
      <c r="M139" s="25">
        <v>0.97</v>
      </c>
      <c r="N139" s="25">
        <v>1</v>
      </c>
    </row>
    <row r="140" spans="1:14">
      <c r="A140" s="19">
        <v>387418</v>
      </c>
      <c r="B140" s="19">
        <v>4</v>
      </c>
      <c r="C140" s="32">
        <v>5</v>
      </c>
      <c r="D140" s="32">
        <v>2004</v>
      </c>
      <c r="E140" s="32">
        <v>115</v>
      </c>
      <c r="F140" s="32">
        <v>4</v>
      </c>
      <c r="G140" s="32">
        <v>1</v>
      </c>
      <c r="H140" s="33">
        <v>92</v>
      </c>
      <c r="I140" s="25">
        <v>0.5</v>
      </c>
      <c r="J140" s="25">
        <v>1</v>
      </c>
      <c r="K140" s="33">
        <v>261.40899999999999</v>
      </c>
      <c r="L140" s="32">
        <v>73</v>
      </c>
      <c r="M140" s="25">
        <v>0.97</v>
      </c>
      <c r="N140" s="25">
        <v>1</v>
      </c>
    </row>
    <row r="141" spans="1:14">
      <c r="A141" s="19">
        <v>612111</v>
      </c>
      <c r="B141" s="19">
        <v>5</v>
      </c>
      <c r="C141" s="32">
        <v>5</v>
      </c>
      <c r="D141" s="32">
        <v>2004</v>
      </c>
      <c r="E141" s="32">
        <v>115</v>
      </c>
      <c r="F141" s="32">
        <v>4</v>
      </c>
      <c r="G141" s="32">
        <v>1</v>
      </c>
      <c r="H141" s="33">
        <v>92</v>
      </c>
      <c r="I141" s="25">
        <v>0.5</v>
      </c>
      <c r="J141" s="25">
        <v>1</v>
      </c>
      <c r="K141" s="33">
        <v>261.40899999999999</v>
      </c>
      <c r="L141" s="32">
        <v>73</v>
      </c>
      <c r="M141" s="25">
        <v>0.97</v>
      </c>
      <c r="N141" s="25">
        <v>1</v>
      </c>
    </row>
    <row r="142" spans="1:14">
      <c r="A142" s="19">
        <v>1446775</v>
      </c>
      <c r="B142" s="19">
        <v>5</v>
      </c>
      <c r="C142" s="32">
        <v>5</v>
      </c>
      <c r="D142" s="32">
        <v>2004</v>
      </c>
      <c r="E142" s="32">
        <v>115</v>
      </c>
      <c r="F142" s="32">
        <v>4</v>
      </c>
      <c r="G142" s="32">
        <v>1</v>
      </c>
      <c r="H142" s="33">
        <v>92</v>
      </c>
      <c r="I142" s="25">
        <v>0.5</v>
      </c>
      <c r="J142" s="25">
        <v>1</v>
      </c>
      <c r="K142" s="33">
        <v>261.40899999999999</v>
      </c>
      <c r="L142" s="32">
        <v>73</v>
      </c>
      <c r="M142" s="25">
        <v>0.97</v>
      </c>
      <c r="N142" s="25">
        <v>1</v>
      </c>
    </row>
    <row r="143" spans="1:14">
      <c r="A143" s="19">
        <v>1702270</v>
      </c>
      <c r="B143" s="19">
        <v>2</v>
      </c>
      <c r="C143" s="32">
        <v>5</v>
      </c>
      <c r="D143" s="32">
        <v>2004</v>
      </c>
      <c r="E143" s="32">
        <v>115</v>
      </c>
      <c r="F143" s="32">
        <v>4</v>
      </c>
      <c r="G143" s="32">
        <v>1</v>
      </c>
      <c r="H143" s="33">
        <v>92</v>
      </c>
      <c r="I143" s="25">
        <v>0.5</v>
      </c>
      <c r="J143" s="25">
        <v>1</v>
      </c>
      <c r="K143" s="33">
        <v>261.40899999999999</v>
      </c>
      <c r="L143" s="32">
        <v>73</v>
      </c>
      <c r="M143" s="25">
        <v>0.97</v>
      </c>
      <c r="N143" s="25">
        <v>1</v>
      </c>
    </row>
    <row r="144" spans="1:14">
      <c r="A144" s="19">
        <v>1002688</v>
      </c>
      <c r="B144" s="19">
        <v>5</v>
      </c>
      <c r="C144" s="32">
        <v>5</v>
      </c>
      <c r="D144" s="32">
        <v>2004</v>
      </c>
      <c r="E144" s="32">
        <v>115</v>
      </c>
      <c r="F144" s="32">
        <v>4</v>
      </c>
      <c r="G144" s="32">
        <v>1</v>
      </c>
      <c r="H144" s="33">
        <v>92</v>
      </c>
      <c r="I144" s="25">
        <v>0.5</v>
      </c>
      <c r="J144" s="25">
        <v>1</v>
      </c>
      <c r="K144" s="33">
        <v>261.40899999999999</v>
      </c>
      <c r="L144" s="32">
        <v>73</v>
      </c>
      <c r="M144" s="25">
        <v>0.97</v>
      </c>
      <c r="N144" s="25">
        <v>1</v>
      </c>
    </row>
    <row r="145" spans="1:14">
      <c r="A145" s="19">
        <v>1002780</v>
      </c>
      <c r="B145" s="19">
        <v>5</v>
      </c>
      <c r="C145" s="32">
        <v>5</v>
      </c>
      <c r="D145" s="32">
        <v>2004</v>
      </c>
      <c r="E145" s="32">
        <v>115</v>
      </c>
      <c r="F145" s="32">
        <v>4</v>
      </c>
      <c r="G145" s="32">
        <v>1</v>
      </c>
      <c r="H145" s="33">
        <v>92</v>
      </c>
      <c r="I145" s="25">
        <v>0.5</v>
      </c>
      <c r="J145" s="25">
        <v>1</v>
      </c>
      <c r="K145" s="33">
        <v>261.40899999999999</v>
      </c>
      <c r="L145" s="32">
        <v>73</v>
      </c>
      <c r="M145" s="25">
        <v>0.97</v>
      </c>
      <c r="N145" s="25">
        <v>1</v>
      </c>
    </row>
    <row r="146" spans="1:14">
      <c r="A146" s="19">
        <v>2387919</v>
      </c>
      <c r="B146" s="19">
        <v>4</v>
      </c>
      <c r="C146" s="32">
        <v>5</v>
      </c>
      <c r="D146" s="32">
        <v>2004</v>
      </c>
      <c r="E146" s="32">
        <v>115</v>
      </c>
      <c r="F146" s="32">
        <v>4</v>
      </c>
      <c r="G146" s="32">
        <v>1</v>
      </c>
      <c r="H146" s="33">
        <v>92</v>
      </c>
      <c r="I146" s="25">
        <v>0.5</v>
      </c>
      <c r="J146" s="25">
        <v>1</v>
      </c>
      <c r="K146" s="33">
        <v>261.40899999999999</v>
      </c>
      <c r="L146" s="32">
        <v>73</v>
      </c>
      <c r="M146" s="25">
        <v>0.97</v>
      </c>
      <c r="N146" s="25">
        <v>1</v>
      </c>
    </row>
    <row r="147" spans="1:14">
      <c r="A147" s="19">
        <v>1830000</v>
      </c>
      <c r="B147" s="19">
        <v>5</v>
      </c>
      <c r="C147" s="32">
        <v>5</v>
      </c>
      <c r="D147" s="32">
        <v>2004</v>
      </c>
      <c r="E147" s="32">
        <v>115</v>
      </c>
      <c r="F147" s="32">
        <v>4</v>
      </c>
      <c r="G147" s="32">
        <v>1</v>
      </c>
      <c r="H147" s="33">
        <v>92</v>
      </c>
      <c r="I147" s="25">
        <v>0.5</v>
      </c>
      <c r="J147" s="25">
        <v>1</v>
      </c>
      <c r="K147" s="33">
        <v>261.40899999999999</v>
      </c>
      <c r="L147" s="32">
        <v>73</v>
      </c>
      <c r="M147" s="25">
        <v>0.97</v>
      </c>
      <c r="N147" s="25">
        <v>1</v>
      </c>
    </row>
    <row r="148" spans="1:14">
      <c r="A148" s="19">
        <v>1931026</v>
      </c>
      <c r="B148" s="19">
        <v>5</v>
      </c>
      <c r="C148" s="32">
        <v>5</v>
      </c>
      <c r="D148" s="32">
        <v>2004</v>
      </c>
      <c r="E148" s="32">
        <v>115</v>
      </c>
      <c r="F148" s="32">
        <v>4</v>
      </c>
      <c r="G148" s="32">
        <v>1</v>
      </c>
      <c r="H148" s="33">
        <v>92</v>
      </c>
      <c r="I148" s="25">
        <v>0.5</v>
      </c>
      <c r="J148" s="25">
        <v>1</v>
      </c>
      <c r="K148" s="33">
        <v>261.40899999999999</v>
      </c>
      <c r="L148" s="32">
        <v>73</v>
      </c>
      <c r="M148" s="25">
        <v>0.97</v>
      </c>
      <c r="N148" s="25">
        <v>1</v>
      </c>
    </row>
    <row r="149" spans="1:14">
      <c r="A149" s="19">
        <v>917571</v>
      </c>
      <c r="B149" s="19">
        <v>5</v>
      </c>
      <c r="C149" s="32">
        <v>5</v>
      </c>
      <c r="D149" s="32">
        <v>2004</v>
      </c>
      <c r="E149" s="32">
        <v>115</v>
      </c>
      <c r="F149" s="32">
        <v>4</v>
      </c>
      <c r="G149" s="32">
        <v>1</v>
      </c>
      <c r="H149" s="33">
        <v>92</v>
      </c>
      <c r="I149" s="25">
        <v>0.5</v>
      </c>
      <c r="J149" s="25">
        <v>1</v>
      </c>
      <c r="K149" s="33">
        <v>261.40899999999999</v>
      </c>
      <c r="L149" s="32">
        <v>73</v>
      </c>
      <c r="M149" s="25">
        <v>0.97</v>
      </c>
      <c r="N149" s="25">
        <v>1</v>
      </c>
    </row>
    <row r="150" spans="1:14">
      <c r="A150" s="19">
        <v>2433610</v>
      </c>
      <c r="B150" s="19">
        <v>5</v>
      </c>
      <c r="C150" s="32">
        <v>5</v>
      </c>
      <c r="D150" s="32">
        <v>2004</v>
      </c>
      <c r="E150" s="32">
        <v>115</v>
      </c>
      <c r="F150" s="32">
        <v>4</v>
      </c>
      <c r="G150" s="32">
        <v>1</v>
      </c>
      <c r="H150" s="33">
        <v>92</v>
      </c>
      <c r="I150" s="25">
        <v>0.5</v>
      </c>
      <c r="J150" s="25">
        <v>1</v>
      </c>
      <c r="K150" s="33">
        <v>261.40899999999999</v>
      </c>
      <c r="L150" s="32">
        <v>73</v>
      </c>
      <c r="M150" s="25">
        <v>0.97</v>
      </c>
      <c r="N150" s="25">
        <v>1</v>
      </c>
    </row>
    <row r="151" spans="1:14">
      <c r="A151" s="19">
        <v>844049</v>
      </c>
      <c r="B151" s="19">
        <v>5</v>
      </c>
      <c r="C151" s="32">
        <v>5</v>
      </c>
      <c r="D151" s="32">
        <v>2004</v>
      </c>
      <c r="E151" s="32">
        <v>115</v>
      </c>
      <c r="F151" s="32">
        <v>4</v>
      </c>
      <c r="G151" s="32">
        <v>1</v>
      </c>
      <c r="H151" s="33">
        <v>92</v>
      </c>
      <c r="I151" s="25">
        <v>0.5</v>
      </c>
      <c r="J151" s="25">
        <v>1</v>
      </c>
      <c r="K151" s="33">
        <v>261.40899999999999</v>
      </c>
      <c r="L151" s="32">
        <v>73</v>
      </c>
      <c r="M151" s="25">
        <v>0.97</v>
      </c>
      <c r="N151" s="25">
        <v>1</v>
      </c>
    </row>
    <row r="152" spans="1:14">
      <c r="A152" s="19">
        <v>2439493</v>
      </c>
      <c r="B152" s="19">
        <v>1</v>
      </c>
      <c r="C152" s="32">
        <v>6</v>
      </c>
      <c r="D152" s="32">
        <v>2004</v>
      </c>
      <c r="E152" s="32">
        <v>100</v>
      </c>
      <c r="F152" s="32">
        <v>4</v>
      </c>
      <c r="G152" s="32">
        <v>4</v>
      </c>
      <c r="H152" s="33">
        <v>1</v>
      </c>
      <c r="I152" s="25">
        <v>0.47</v>
      </c>
      <c r="J152" s="25">
        <v>0</v>
      </c>
      <c r="K152" s="33">
        <v>103</v>
      </c>
      <c r="L152" s="32">
        <v>12</v>
      </c>
      <c r="M152" s="25">
        <v>0.47</v>
      </c>
      <c r="N152" s="32">
        <v>0</v>
      </c>
    </row>
    <row r="153" spans="1:14">
      <c r="A153" s="19">
        <v>305344</v>
      </c>
      <c r="B153" s="19">
        <v>1</v>
      </c>
      <c r="C153" s="32">
        <v>6</v>
      </c>
      <c r="D153" s="32">
        <v>2004</v>
      </c>
      <c r="E153" s="32">
        <v>100</v>
      </c>
      <c r="F153" s="32">
        <v>4</v>
      </c>
      <c r="G153" s="32">
        <v>4</v>
      </c>
      <c r="H153" s="33">
        <v>1</v>
      </c>
      <c r="I153" s="25">
        <v>0.47</v>
      </c>
      <c r="J153" s="25">
        <v>0</v>
      </c>
      <c r="K153" s="33">
        <v>103</v>
      </c>
      <c r="L153" s="32">
        <v>12</v>
      </c>
      <c r="M153" s="25">
        <v>0.47</v>
      </c>
      <c r="N153" s="32">
        <v>0</v>
      </c>
    </row>
    <row r="154" spans="1:14">
      <c r="A154" s="19">
        <v>2297136</v>
      </c>
      <c r="B154" s="19">
        <v>1</v>
      </c>
      <c r="C154" s="32">
        <v>6</v>
      </c>
      <c r="D154" s="32">
        <v>2004</v>
      </c>
      <c r="E154" s="32">
        <v>100</v>
      </c>
      <c r="F154" s="32">
        <v>4</v>
      </c>
      <c r="G154" s="32">
        <v>4</v>
      </c>
      <c r="H154" s="33">
        <v>1</v>
      </c>
      <c r="I154" s="25">
        <v>0.47</v>
      </c>
      <c r="J154" s="25">
        <v>0</v>
      </c>
      <c r="K154" s="33">
        <v>103</v>
      </c>
      <c r="L154" s="32">
        <v>12</v>
      </c>
      <c r="M154" s="25">
        <v>0.47</v>
      </c>
      <c r="N154" s="32">
        <v>0</v>
      </c>
    </row>
    <row r="155" spans="1:14">
      <c r="A155" s="19">
        <v>2204563</v>
      </c>
      <c r="B155" s="19">
        <v>1</v>
      </c>
      <c r="C155" s="32">
        <v>6</v>
      </c>
      <c r="D155" s="32">
        <v>2004</v>
      </c>
      <c r="E155" s="32">
        <v>100</v>
      </c>
      <c r="F155" s="32">
        <v>4</v>
      </c>
      <c r="G155" s="32">
        <v>4</v>
      </c>
      <c r="H155" s="33">
        <v>1</v>
      </c>
      <c r="I155" s="25">
        <v>0.47</v>
      </c>
      <c r="J155" s="25">
        <v>0</v>
      </c>
      <c r="K155" s="33">
        <v>103</v>
      </c>
      <c r="L155" s="32">
        <v>12</v>
      </c>
      <c r="M155" s="25">
        <v>0.47</v>
      </c>
      <c r="N155" s="32">
        <v>0</v>
      </c>
    </row>
    <row r="156" spans="1:14">
      <c r="A156" s="19">
        <v>862596</v>
      </c>
      <c r="B156" s="19">
        <v>5</v>
      </c>
      <c r="C156" s="32">
        <v>6</v>
      </c>
      <c r="D156" s="32">
        <v>2004</v>
      </c>
      <c r="E156" s="32">
        <v>100</v>
      </c>
      <c r="F156" s="32">
        <v>4</v>
      </c>
      <c r="G156" s="32">
        <v>4</v>
      </c>
      <c r="H156" s="33">
        <v>1</v>
      </c>
      <c r="I156" s="25">
        <v>0.47</v>
      </c>
      <c r="J156" s="25">
        <v>0</v>
      </c>
      <c r="K156" s="33">
        <v>103</v>
      </c>
      <c r="L156" s="32">
        <v>12</v>
      </c>
      <c r="M156" s="25">
        <v>0.47</v>
      </c>
      <c r="N156" s="32">
        <v>0</v>
      </c>
    </row>
    <row r="157" spans="1:14">
      <c r="A157" s="19">
        <v>134182</v>
      </c>
      <c r="B157" s="19">
        <v>1</v>
      </c>
      <c r="C157" s="32">
        <v>6</v>
      </c>
      <c r="D157" s="32">
        <v>2004</v>
      </c>
      <c r="E157" s="32">
        <v>100</v>
      </c>
      <c r="F157" s="32">
        <v>4</v>
      </c>
      <c r="G157" s="32">
        <v>4</v>
      </c>
      <c r="H157" s="33">
        <v>1</v>
      </c>
      <c r="I157" s="25">
        <v>0.47</v>
      </c>
      <c r="J157" s="25">
        <v>0</v>
      </c>
      <c r="K157" s="33">
        <v>103</v>
      </c>
      <c r="L157" s="32">
        <v>12</v>
      </c>
      <c r="M157" s="25">
        <v>0.47</v>
      </c>
      <c r="N157" s="32">
        <v>0</v>
      </c>
    </row>
    <row r="158" spans="1:14">
      <c r="A158" s="19">
        <v>1201294</v>
      </c>
      <c r="B158" s="19">
        <v>5</v>
      </c>
      <c r="C158" s="32">
        <v>6</v>
      </c>
      <c r="D158" s="32">
        <v>2004</v>
      </c>
      <c r="E158" s="32">
        <v>100</v>
      </c>
      <c r="F158" s="32">
        <v>4</v>
      </c>
      <c r="G158" s="32">
        <v>4</v>
      </c>
      <c r="H158" s="33">
        <v>1</v>
      </c>
      <c r="I158" s="25">
        <v>0.47</v>
      </c>
      <c r="J158" s="25">
        <v>0</v>
      </c>
      <c r="K158" s="33">
        <v>103</v>
      </c>
      <c r="L158" s="32">
        <v>12</v>
      </c>
      <c r="M158" s="25">
        <v>0.47</v>
      </c>
      <c r="N158" s="32">
        <v>0</v>
      </c>
    </row>
    <row r="159" spans="1:14">
      <c r="A159" s="19">
        <v>2606799</v>
      </c>
      <c r="B159" s="19">
        <v>1</v>
      </c>
      <c r="C159" s="32">
        <v>6</v>
      </c>
      <c r="D159" s="32">
        <v>2004</v>
      </c>
      <c r="E159" s="32">
        <v>100</v>
      </c>
      <c r="F159" s="32">
        <v>4</v>
      </c>
      <c r="G159" s="32">
        <v>4</v>
      </c>
      <c r="H159" s="33">
        <v>1</v>
      </c>
      <c r="I159" s="25">
        <v>0.47</v>
      </c>
      <c r="J159" s="25">
        <v>0</v>
      </c>
      <c r="K159" s="33">
        <v>103</v>
      </c>
      <c r="L159" s="32">
        <v>12</v>
      </c>
      <c r="M159" s="25">
        <v>0.47</v>
      </c>
      <c r="N159" s="32">
        <v>0</v>
      </c>
    </row>
    <row r="160" spans="1:14">
      <c r="A160" s="19">
        <v>1558286</v>
      </c>
      <c r="B160" s="19">
        <v>3</v>
      </c>
      <c r="C160" s="32">
        <v>6</v>
      </c>
      <c r="D160" s="32">
        <v>2004</v>
      </c>
      <c r="E160" s="32">
        <v>100</v>
      </c>
      <c r="F160" s="32">
        <v>4</v>
      </c>
      <c r="G160" s="32">
        <v>4</v>
      </c>
      <c r="H160" s="33">
        <v>1</v>
      </c>
      <c r="I160" s="25">
        <v>0.47</v>
      </c>
      <c r="J160" s="25">
        <v>0</v>
      </c>
      <c r="K160" s="33">
        <v>103</v>
      </c>
      <c r="L160" s="32">
        <v>12</v>
      </c>
      <c r="M160" s="25">
        <v>0.47</v>
      </c>
      <c r="N160" s="32">
        <v>0</v>
      </c>
    </row>
    <row r="161" spans="1:14">
      <c r="A161" s="19">
        <v>2537543</v>
      </c>
      <c r="B161" s="19">
        <v>4</v>
      </c>
      <c r="C161" s="32">
        <v>6</v>
      </c>
      <c r="D161" s="32">
        <v>2004</v>
      </c>
      <c r="E161" s="32">
        <v>100</v>
      </c>
      <c r="F161" s="32">
        <v>4</v>
      </c>
      <c r="G161" s="32">
        <v>4</v>
      </c>
      <c r="H161" s="33">
        <v>1</v>
      </c>
      <c r="I161" s="25">
        <v>0.47</v>
      </c>
      <c r="J161" s="25">
        <v>0</v>
      </c>
      <c r="K161" s="33">
        <v>103</v>
      </c>
      <c r="L161" s="32">
        <v>12</v>
      </c>
      <c r="M161" s="25">
        <v>0.47</v>
      </c>
      <c r="N161" s="32">
        <v>0</v>
      </c>
    </row>
    <row r="162" spans="1:14">
      <c r="A162" s="19">
        <v>933855</v>
      </c>
      <c r="B162" s="19">
        <v>5</v>
      </c>
      <c r="C162" s="32">
        <v>6</v>
      </c>
      <c r="D162" s="32">
        <v>2004</v>
      </c>
      <c r="E162" s="32">
        <v>100</v>
      </c>
      <c r="F162" s="32">
        <v>4</v>
      </c>
      <c r="G162" s="32">
        <v>4</v>
      </c>
      <c r="H162" s="33">
        <v>1</v>
      </c>
      <c r="I162" s="25">
        <v>0.47</v>
      </c>
      <c r="J162" s="25">
        <v>0</v>
      </c>
      <c r="K162" s="33">
        <v>103</v>
      </c>
      <c r="L162" s="32">
        <v>12</v>
      </c>
      <c r="M162" s="25">
        <v>0.47</v>
      </c>
      <c r="N162" s="32">
        <v>0</v>
      </c>
    </row>
    <row r="163" spans="1:14">
      <c r="A163" s="19">
        <v>1431356</v>
      </c>
      <c r="B163" s="19">
        <v>2</v>
      </c>
      <c r="C163" s="32">
        <v>6</v>
      </c>
      <c r="D163" s="32">
        <v>2004</v>
      </c>
      <c r="E163" s="32">
        <v>100</v>
      </c>
      <c r="F163" s="32">
        <v>4</v>
      </c>
      <c r="G163" s="32">
        <v>4</v>
      </c>
      <c r="H163" s="33">
        <v>1</v>
      </c>
      <c r="I163" s="25">
        <v>0.47</v>
      </c>
      <c r="J163" s="25">
        <v>0</v>
      </c>
      <c r="K163" s="33">
        <v>103</v>
      </c>
      <c r="L163" s="32">
        <v>12</v>
      </c>
      <c r="M163" s="25">
        <v>0.47</v>
      </c>
      <c r="N163" s="32">
        <v>0</v>
      </c>
    </row>
    <row r="164" spans="1:14">
      <c r="A164" s="19">
        <v>1110156</v>
      </c>
      <c r="B164" s="19">
        <v>4</v>
      </c>
      <c r="C164" s="32">
        <v>6</v>
      </c>
      <c r="D164" s="32">
        <v>2004</v>
      </c>
      <c r="E164" s="32">
        <v>100</v>
      </c>
      <c r="F164" s="32">
        <v>4</v>
      </c>
      <c r="G164" s="32">
        <v>4</v>
      </c>
      <c r="H164" s="33">
        <v>1</v>
      </c>
      <c r="I164" s="25">
        <v>0.47</v>
      </c>
      <c r="J164" s="25">
        <v>0</v>
      </c>
      <c r="K164" s="33">
        <v>103</v>
      </c>
      <c r="L164" s="32">
        <v>12</v>
      </c>
      <c r="M164" s="25">
        <v>0.47</v>
      </c>
      <c r="N164" s="32">
        <v>0</v>
      </c>
    </row>
    <row r="165" spans="1:14">
      <c r="A165" s="19">
        <v>2604976</v>
      </c>
      <c r="B165" s="19">
        <v>3</v>
      </c>
      <c r="C165" s="32">
        <v>6</v>
      </c>
      <c r="D165" s="32">
        <v>2004</v>
      </c>
      <c r="E165" s="32">
        <v>100</v>
      </c>
      <c r="F165" s="32">
        <v>4</v>
      </c>
      <c r="G165" s="32">
        <v>4</v>
      </c>
      <c r="H165" s="33">
        <v>1</v>
      </c>
      <c r="I165" s="25">
        <v>0.47</v>
      </c>
      <c r="J165" s="25">
        <v>0</v>
      </c>
      <c r="K165" s="33">
        <v>103</v>
      </c>
      <c r="L165" s="32">
        <v>12</v>
      </c>
      <c r="M165" s="25">
        <v>0.47</v>
      </c>
      <c r="N165" s="32">
        <v>0</v>
      </c>
    </row>
    <row r="166" spans="1:14">
      <c r="A166" s="19">
        <v>461110</v>
      </c>
      <c r="B166" s="19">
        <v>4</v>
      </c>
      <c r="C166" s="32">
        <v>6</v>
      </c>
      <c r="D166" s="32">
        <v>2004</v>
      </c>
      <c r="E166" s="32">
        <v>100</v>
      </c>
      <c r="F166" s="32">
        <v>4</v>
      </c>
      <c r="G166" s="32">
        <v>4</v>
      </c>
      <c r="H166" s="33">
        <v>1</v>
      </c>
      <c r="I166" s="25">
        <v>0.47</v>
      </c>
      <c r="J166" s="25">
        <v>0</v>
      </c>
      <c r="K166" s="33">
        <v>103</v>
      </c>
      <c r="L166" s="32">
        <v>12</v>
      </c>
      <c r="M166" s="25">
        <v>0.47</v>
      </c>
      <c r="N166" s="32">
        <v>0</v>
      </c>
    </row>
    <row r="167" spans="1:14">
      <c r="A167" s="19">
        <v>1772901</v>
      </c>
      <c r="B167" s="19">
        <v>3</v>
      </c>
      <c r="C167" s="32">
        <v>6</v>
      </c>
      <c r="D167" s="32">
        <v>2004</v>
      </c>
      <c r="E167" s="32">
        <v>100</v>
      </c>
      <c r="F167" s="32">
        <v>4</v>
      </c>
      <c r="G167" s="32">
        <v>4</v>
      </c>
      <c r="H167" s="33">
        <v>1</v>
      </c>
      <c r="I167" s="25">
        <v>0.47</v>
      </c>
      <c r="J167" s="25">
        <v>0</v>
      </c>
      <c r="K167" s="33">
        <v>103</v>
      </c>
      <c r="L167" s="32">
        <v>12</v>
      </c>
      <c r="M167" s="25">
        <v>0.47</v>
      </c>
      <c r="N167" s="32">
        <v>0</v>
      </c>
    </row>
    <row r="168" spans="1:14">
      <c r="A168" s="19">
        <v>1852040</v>
      </c>
      <c r="B168" s="19">
        <v>3</v>
      </c>
      <c r="C168" s="32">
        <v>6</v>
      </c>
      <c r="D168" s="32">
        <v>2004</v>
      </c>
      <c r="E168" s="32">
        <v>100</v>
      </c>
      <c r="F168" s="32">
        <v>4</v>
      </c>
      <c r="G168" s="32">
        <v>4</v>
      </c>
      <c r="H168" s="33">
        <v>1</v>
      </c>
      <c r="I168" s="25">
        <v>0.47</v>
      </c>
      <c r="J168" s="25">
        <v>0</v>
      </c>
      <c r="K168" s="33">
        <v>103</v>
      </c>
      <c r="L168" s="32">
        <v>12</v>
      </c>
      <c r="M168" s="25">
        <v>0.47</v>
      </c>
      <c r="N168" s="32">
        <v>0</v>
      </c>
    </row>
    <row r="169" spans="1:14">
      <c r="A169" s="19">
        <v>2056022</v>
      </c>
      <c r="B169" s="19">
        <v>5</v>
      </c>
      <c r="C169" s="32">
        <v>6</v>
      </c>
      <c r="D169" s="32">
        <v>2004</v>
      </c>
      <c r="E169" s="32">
        <v>100</v>
      </c>
      <c r="F169" s="32">
        <v>4</v>
      </c>
      <c r="G169" s="32">
        <v>4</v>
      </c>
      <c r="H169" s="33">
        <v>1</v>
      </c>
      <c r="I169" s="25">
        <v>0.47</v>
      </c>
      <c r="J169" s="25">
        <v>0</v>
      </c>
      <c r="K169" s="33">
        <v>103</v>
      </c>
      <c r="L169" s="32">
        <v>12</v>
      </c>
      <c r="M169" s="25">
        <v>0.47</v>
      </c>
      <c r="N169" s="32">
        <v>0</v>
      </c>
    </row>
    <row r="170" spans="1:14">
      <c r="A170" s="19">
        <v>387418</v>
      </c>
      <c r="B170" s="19">
        <v>1</v>
      </c>
      <c r="C170" s="32">
        <v>6</v>
      </c>
      <c r="D170" s="32">
        <v>2004</v>
      </c>
      <c r="E170" s="32">
        <v>100</v>
      </c>
      <c r="F170" s="32">
        <v>4</v>
      </c>
      <c r="G170" s="32">
        <v>4</v>
      </c>
      <c r="H170" s="33">
        <v>1</v>
      </c>
      <c r="I170" s="25">
        <v>0.47</v>
      </c>
      <c r="J170" s="25">
        <v>0</v>
      </c>
      <c r="K170" s="33">
        <v>103</v>
      </c>
      <c r="L170" s="32">
        <v>12</v>
      </c>
      <c r="M170" s="25">
        <v>0.47</v>
      </c>
      <c r="N170" s="32">
        <v>0</v>
      </c>
    </row>
    <row r="171" spans="1:14">
      <c r="A171" s="19">
        <v>612111</v>
      </c>
      <c r="B171" s="19">
        <v>5</v>
      </c>
      <c r="C171" s="32">
        <v>6</v>
      </c>
      <c r="D171" s="32">
        <v>2004</v>
      </c>
      <c r="E171" s="32">
        <v>100</v>
      </c>
      <c r="F171" s="32">
        <v>4</v>
      </c>
      <c r="G171" s="32">
        <v>4</v>
      </c>
      <c r="H171" s="33">
        <v>1</v>
      </c>
      <c r="I171" s="25">
        <v>0.47</v>
      </c>
      <c r="J171" s="25">
        <v>0</v>
      </c>
      <c r="K171" s="33">
        <v>103</v>
      </c>
      <c r="L171" s="32">
        <v>12</v>
      </c>
      <c r="M171" s="25">
        <v>0.47</v>
      </c>
      <c r="N171" s="32">
        <v>0</v>
      </c>
    </row>
    <row r="172" spans="1:14">
      <c r="A172" s="19">
        <v>1446775</v>
      </c>
      <c r="B172" s="19">
        <v>2</v>
      </c>
      <c r="C172" s="32">
        <v>6</v>
      </c>
      <c r="D172" s="32">
        <v>2004</v>
      </c>
      <c r="E172" s="32">
        <v>100</v>
      </c>
      <c r="F172" s="32">
        <v>4</v>
      </c>
      <c r="G172" s="32">
        <v>4</v>
      </c>
      <c r="H172" s="33">
        <v>1</v>
      </c>
      <c r="I172" s="25">
        <v>0.47</v>
      </c>
      <c r="J172" s="25">
        <v>0</v>
      </c>
      <c r="K172" s="33">
        <v>103</v>
      </c>
      <c r="L172" s="32">
        <v>12</v>
      </c>
      <c r="M172" s="25">
        <v>0.47</v>
      </c>
      <c r="N172" s="32">
        <v>0</v>
      </c>
    </row>
    <row r="173" spans="1:14">
      <c r="A173" s="19">
        <v>1702270</v>
      </c>
      <c r="B173" s="19">
        <v>2</v>
      </c>
      <c r="C173" s="32">
        <v>6</v>
      </c>
      <c r="D173" s="32">
        <v>2004</v>
      </c>
      <c r="E173" s="32">
        <v>100</v>
      </c>
      <c r="F173" s="32">
        <v>4</v>
      </c>
      <c r="G173" s="32">
        <v>4</v>
      </c>
      <c r="H173" s="33">
        <v>1</v>
      </c>
      <c r="I173" s="25">
        <v>0.47</v>
      </c>
      <c r="J173" s="25">
        <v>0</v>
      </c>
      <c r="K173" s="33">
        <v>103</v>
      </c>
      <c r="L173" s="32">
        <v>12</v>
      </c>
      <c r="M173" s="25">
        <v>0.47</v>
      </c>
      <c r="N173" s="32">
        <v>0</v>
      </c>
    </row>
    <row r="174" spans="1:14">
      <c r="A174" s="19">
        <v>1002688</v>
      </c>
      <c r="B174" s="19">
        <v>3</v>
      </c>
      <c r="C174" s="32">
        <v>6</v>
      </c>
      <c r="D174" s="32">
        <v>2004</v>
      </c>
      <c r="E174" s="32">
        <v>100</v>
      </c>
      <c r="F174" s="32">
        <v>4</v>
      </c>
      <c r="G174" s="32">
        <v>4</v>
      </c>
      <c r="H174" s="33">
        <v>1</v>
      </c>
      <c r="I174" s="25">
        <v>0.47</v>
      </c>
      <c r="J174" s="25">
        <v>0</v>
      </c>
      <c r="K174" s="33">
        <v>103</v>
      </c>
      <c r="L174" s="32">
        <v>12</v>
      </c>
      <c r="M174" s="25">
        <v>0.47</v>
      </c>
      <c r="N174" s="32">
        <v>0</v>
      </c>
    </row>
    <row r="175" spans="1:14">
      <c r="A175" s="19">
        <v>1002780</v>
      </c>
      <c r="B175" s="19">
        <v>5</v>
      </c>
      <c r="C175" s="32">
        <v>6</v>
      </c>
      <c r="D175" s="32">
        <v>2004</v>
      </c>
      <c r="E175" s="32">
        <v>100</v>
      </c>
      <c r="F175" s="32">
        <v>4</v>
      </c>
      <c r="G175" s="32">
        <v>4</v>
      </c>
      <c r="H175" s="33">
        <v>1</v>
      </c>
      <c r="I175" s="25">
        <v>0.47</v>
      </c>
      <c r="J175" s="25">
        <v>0</v>
      </c>
      <c r="K175" s="33">
        <v>103</v>
      </c>
      <c r="L175" s="32">
        <v>12</v>
      </c>
      <c r="M175" s="25">
        <v>0.47</v>
      </c>
      <c r="N175" s="32">
        <v>0</v>
      </c>
    </row>
    <row r="176" spans="1:14">
      <c r="A176" s="19">
        <v>2387919</v>
      </c>
      <c r="B176" s="19">
        <v>2</v>
      </c>
      <c r="C176" s="32">
        <v>6</v>
      </c>
      <c r="D176" s="32">
        <v>2004</v>
      </c>
      <c r="E176" s="32">
        <v>100</v>
      </c>
      <c r="F176" s="32">
        <v>4</v>
      </c>
      <c r="G176" s="32">
        <v>4</v>
      </c>
      <c r="H176" s="33">
        <v>1</v>
      </c>
      <c r="I176" s="25">
        <v>0.47</v>
      </c>
      <c r="J176" s="25">
        <v>0</v>
      </c>
      <c r="K176" s="33">
        <v>103</v>
      </c>
      <c r="L176" s="32">
        <v>12</v>
      </c>
      <c r="M176" s="25">
        <v>0.47</v>
      </c>
      <c r="N176" s="32">
        <v>0</v>
      </c>
    </row>
    <row r="177" spans="1:14">
      <c r="A177" s="19">
        <v>1830000</v>
      </c>
      <c r="B177" s="19">
        <v>4</v>
      </c>
      <c r="C177" s="32">
        <v>6</v>
      </c>
      <c r="D177" s="32">
        <v>2004</v>
      </c>
      <c r="E177" s="32">
        <v>100</v>
      </c>
      <c r="F177" s="32">
        <v>4</v>
      </c>
      <c r="G177" s="32">
        <v>4</v>
      </c>
      <c r="H177" s="33">
        <v>1</v>
      </c>
      <c r="I177" s="25">
        <v>0.47</v>
      </c>
      <c r="J177" s="25">
        <v>0</v>
      </c>
      <c r="K177" s="33">
        <v>103</v>
      </c>
      <c r="L177" s="32">
        <v>12</v>
      </c>
      <c r="M177" s="25">
        <v>0.47</v>
      </c>
      <c r="N177" s="32">
        <v>0</v>
      </c>
    </row>
    <row r="178" spans="1:14">
      <c r="A178" s="19">
        <v>1931026</v>
      </c>
      <c r="B178" s="19">
        <v>4</v>
      </c>
      <c r="C178" s="32">
        <v>6</v>
      </c>
      <c r="D178" s="32">
        <v>2004</v>
      </c>
      <c r="E178" s="32">
        <v>100</v>
      </c>
      <c r="F178" s="32">
        <v>4</v>
      </c>
      <c r="G178" s="32">
        <v>4</v>
      </c>
      <c r="H178" s="33">
        <v>1</v>
      </c>
      <c r="I178" s="25">
        <v>0.47</v>
      </c>
      <c r="J178" s="25">
        <v>0</v>
      </c>
      <c r="K178" s="33">
        <v>103</v>
      </c>
      <c r="L178" s="32">
        <v>12</v>
      </c>
      <c r="M178" s="25">
        <v>0.47</v>
      </c>
      <c r="N178" s="32">
        <v>0</v>
      </c>
    </row>
    <row r="179" spans="1:14">
      <c r="A179" s="19">
        <v>917571</v>
      </c>
      <c r="B179" s="19">
        <v>2</v>
      </c>
      <c r="C179" s="32">
        <v>6</v>
      </c>
      <c r="D179" s="32">
        <v>2004</v>
      </c>
      <c r="E179" s="32">
        <v>100</v>
      </c>
      <c r="F179" s="32">
        <v>4</v>
      </c>
      <c r="G179" s="32">
        <v>4</v>
      </c>
      <c r="H179" s="33">
        <v>1</v>
      </c>
      <c r="I179" s="25">
        <v>0.47</v>
      </c>
      <c r="J179" s="25">
        <v>0</v>
      </c>
      <c r="K179" s="33">
        <v>103</v>
      </c>
      <c r="L179" s="32">
        <v>12</v>
      </c>
      <c r="M179" s="25">
        <v>0.47</v>
      </c>
      <c r="N179" s="32">
        <v>0</v>
      </c>
    </row>
    <row r="180" spans="1:14">
      <c r="A180" s="19">
        <v>2433610</v>
      </c>
      <c r="B180" s="19">
        <v>2</v>
      </c>
      <c r="C180" s="32">
        <v>6</v>
      </c>
      <c r="D180" s="32">
        <v>2004</v>
      </c>
      <c r="E180" s="32">
        <v>100</v>
      </c>
      <c r="F180" s="32">
        <v>4</v>
      </c>
      <c r="G180" s="32">
        <v>4</v>
      </c>
      <c r="H180" s="33">
        <v>1</v>
      </c>
      <c r="I180" s="25">
        <v>0.47</v>
      </c>
      <c r="J180" s="25">
        <v>0</v>
      </c>
      <c r="K180" s="33">
        <v>103</v>
      </c>
      <c r="L180" s="32">
        <v>12</v>
      </c>
      <c r="M180" s="25">
        <v>0.47</v>
      </c>
      <c r="N180" s="32">
        <v>0</v>
      </c>
    </row>
    <row r="181" spans="1:14">
      <c r="A181" s="19">
        <v>844049</v>
      </c>
      <c r="B181" s="19">
        <v>2</v>
      </c>
      <c r="C181" s="32">
        <v>6</v>
      </c>
      <c r="D181" s="32">
        <v>2004</v>
      </c>
      <c r="E181" s="32">
        <v>100</v>
      </c>
      <c r="F181" s="32">
        <v>4</v>
      </c>
      <c r="G181" s="32">
        <v>4</v>
      </c>
      <c r="H181" s="33">
        <v>1</v>
      </c>
      <c r="I181" s="25">
        <v>0.47</v>
      </c>
      <c r="J181" s="25">
        <v>0</v>
      </c>
      <c r="K181" s="33">
        <v>103</v>
      </c>
      <c r="L181" s="32">
        <v>12</v>
      </c>
      <c r="M181" s="25">
        <v>0.47</v>
      </c>
      <c r="N181" s="32">
        <v>0</v>
      </c>
    </row>
    <row r="182" spans="1:14">
      <c r="A182" s="19">
        <v>2439493</v>
      </c>
      <c r="B182" s="19">
        <v>5</v>
      </c>
      <c r="C182" s="32">
        <v>7</v>
      </c>
      <c r="D182" s="32">
        <v>1978</v>
      </c>
      <c r="E182" s="32">
        <v>110</v>
      </c>
      <c r="F182" s="32">
        <v>2</v>
      </c>
      <c r="G182" s="32">
        <v>2</v>
      </c>
      <c r="H182" s="33">
        <v>6</v>
      </c>
      <c r="I182" s="25">
        <v>0.41</v>
      </c>
      <c r="J182" s="25">
        <v>0.5</v>
      </c>
      <c r="K182" s="33">
        <v>395</v>
      </c>
      <c r="L182" s="32">
        <v>11</v>
      </c>
      <c r="M182" s="25">
        <v>0.83</v>
      </c>
      <c r="N182" s="32">
        <v>1</v>
      </c>
    </row>
    <row r="183" spans="1:14">
      <c r="A183" s="19">
        <v>305344</v>
      </c>
      <c r="B183" s="19">
        <v>2</v>
      </c>
      <c r="C183" s="32">
        <v>7</v>
      </c>
      <c r="D183" s="32">
        <v>1978</v>
      </c>
      <c r="E183" s="32">
        <v>110</v>
      </c>
      <c r="F183" s="32">
        <v>2</v>
      </c>
      <c r="G183" s="32">
        <v>2</v>
      </c>
      <c r="H183" s="33">
        <v>6</v>
      </c>
      <c r="I183" s="25">
        <v>0.41</v>
      </c>
      <c r="J183" s="25">
        <v>0.5</v>
      </c>
      <c r="K183" s="33">
        <v>395</v>
      </c>
      <c r="L183" s="32">
        <v>11</v>
      </c>
      <c r="M183" s="25">
        <v>0.83</v>
      </c>
      <c r="N183" s="32">
        <v>1</v>
      </c>
    </row>
    <row r="184" spans="1:14">
      <c r="A184" s="19">
        <v>2297136</v>
      </c>
      <c r="B184" s="19">
        <v>1</v>
      </c>
      <c r="C184" s="32">
        <v>7</v>
      </c>
      <c r="D184" s="32">
        <v>1978</v>
      </c>
      <c r="E184" s="32">
        <v>110</v>
      </c>
      <c r="F184" s="32">
        <v>2</v>
      </c>
      <c r="G184" s="32">
        <v>2</v>
      </c>
      <c r="H184" s="33">
        <v>6</v>
      </c>
      <c r="I184" s="25">
        <v>0.41</v>
      </c>
      <c r="J184" s="25">
        <v>0.5</v>
      </c>
      <c r="K184" s="33">
        <v>395</v>
      </c>
      <c r="L184" s="32">
        <v>11</v>
      </c>
      <c r="M184" s="25">
        <v>0.83</v>
      </c>
      <c r="N184" s="32">
        <v>1</v>
      </c>
    </row>
    <row r="185" spans="1:14">
      <c r="A185" s="19">
        <v>2204563</v>
      </c>
      <c r="B185" s="19">
        <v>4</v>
      </c>
      <c r="C185" s="32">
        <v>7</v>
      </c>
      <c r="D185" s="32">
        <v>1978</v>
      </c>
      <c r="E185" s="32">
        <v>110</v>
      </c>
      <c r="F185" s="32">
        <v>2</v>
      </c>
      <c r="G185" s="32">
        <v>2</v>
      </c>
      <c r="H185" s="33">
        <v>6</v>
      </c>
      <c r="I185" s="25">
        <v>0.41</v>
      </c>
      <c r="J185" s="25">
        <v>0.5</v>
      </c>
      <c r="K185" s="33">
        <v>395</v>
      </c>
      <c r="L185" s="32">
        <v>11</v>
      </c>
      <c r="M185" s="25">
        <v>0.83</v>
      </c>
      <c r="N185" s="32">
        <v>1</v>
      </c>
    </row>
    <row r="186" spans="1:14">
      <c r="A186" s="19">
        <v>862596</v>
      </c>
      <c r="B186" s="19">
        <v>1</v>
      </c>
      <c r="C186" s="32">
        <v>7</v>
      </c>
      <c r="D186" s="32">
        <v>1978</v>
      </c>
      <c r="E186" s="32">
        <v>110</v>
      </c>
      <c r="F186" s="32">
        <v>2</v>
      </c>
      <c r="G186" s="32">
        <v>2</v>
      </c>
      <c r="H186" s="33">
        <v>6</v>
      </c>
      <c r="I186" s="25">
        <v>0.41</v>
      </c>
      <c r="J186" s="25">
        <v>0.5</v>
      </c>
      <c r="K186" s="33">
        <v>395</v>
      </c>
      <c r="L186" s="32">
        <v>11</v>
      </c>
      <c r="M186" s="25">
        <v>0.83</v>
      </c>
      <c r="N186" s="32">
        <v>1</v>
      </c>
    </row>
    <row r="187" spans="1:14">
      <c r="A187" s="19">
        <v>134182</v>
      </c>
      <c r="B187" s="19">
        <v>5</v>
      </c>
      <c r="C187" s="32">
        <v>7</v>
      </c>
      <c r="D187" s="32">
        <v>1978</v>
      </c>
      <c r="E187" s="32">
        <v>110</v>
      </c>
      <c r="F187" s="32">
        <v>2</v>
      </c>
      <c r="G187" s="32">
        <v>2</v>
      </c>
      <c r="H187" s="33">
        <v>6</v>
      </c>
      <c r="I187" s="25">
        <v>0.41</v>
      </c>
      <c r="J187" s="25">
        <v>0.5</v>
      </c>
      <c r="K187" s="33">
        <v>395</v>
      </c>
      <c r="L187" s="32">
        <v>11</v>
      </c>
      <c r="M187" s="25">
        <v>0.83</v>
      </c>
      <c r="N187" s="32">
        <v>1</v>
      </c>
    </row>
    <row r="188" spans="1:14">
      <c r="A188" s="19">
        <v>1201294</v>
      </c>
      <c r="B188" s="19">
        <v>1</v>
      </c>
      <c r="C188" s="32">
        <v>7</v>
      </c>
      <c r="D188" s="32">
        <v>1978</v>
      </c>
      <c r="E188" s="32">
        <v>110</v>
      </c>
      <c r="F188" s="32">
        <v>2</v>
      </c>
      <c r="G188" s="32">
        <v>2</v>
      </c>
      <c r="H188" s="33">
        <v>6</v>
      </c>
      <c r="I188" s="25">
        <v>0.41</v>
      </c>
      <c r="J188" s="25">
        <v>0.5</v>
      </c>
      <c r="K188" s="33">
        <v>395</v>
      </c>
      <c r="L188" s="32">
        <v>11</v>
      </c>
      <c r="M188" s="25">
        <v>0.83</v>
      </c>
      <c r="N188" s="32">
        <v>1</v>
      </c>
    </row>
    <row r="189" spans="1:14">
      <c r="A189" s="19">
        <v>2606799</v>
      </c>
      <c r="B189" s="19">
        <v>3</v>
      </c>
      <c r="C189" s="32">
        <v>7</v>
      </c>
      <c r="D189" s="32">
        <v>1978</v>
      </c>
      <c r="E189" s="32">
        <v>110</v>
      </c>
      <c r="F189" s="32">
        <v>2</v>
      </c>
      <c r="G189" s="32">
        <v>2</v>
      </c>
      <c r="H189" s="33">
        <v>6</v>
      </c>
      <c r="I189" s="25">
        <v>0.41</v>
      </c>
      <c r="J189" s="25">
        <v>0.5</v>
      </c>
      <c r="K189" s="33">
        <v>395</v>
      </c>
      <c r="L189" s="32">
        <v>11</v>
      </c>
      <c r="M189" s="25">
        <v>0.83</v>
      </c>
      <c r="N189" s="32">
        <v>1</v>
      </c>
    </row>
    <row r="190" spans="1:14">
      <c r="A190" s="19">
        <v>1558286</v>
      </c>
      <c r="B190" s="19">
        <v>2</v>
      </c>
      <c r="C190" s="32">
        <v>7</v>
      </c>
      <c r="D190" s="32">
        <v>1978</v>
      </c>
      <c r="E190" s="32">
        <v>110</v>
      </c>
      <c r="F190" s="32">
        <v>2</v>
      </c>
      <c r="G190" s="32">
        <v>2</v>
      </c>
      <c r="H190" s="33">
        <v>6</v>
      </c>
      <c r="I190" s="25">
        <v>0.41</v>
      </c>
      <c r="J190" s="25">
        <v>0.5</v>
      </c>
      <c r="K190" s="33">
        <v>395</v>
      </c>
      <c r="L190" s="32">
        <v>11</v>
      </c>
      <c r="M190" s="25">
        <v>0.83</v>
      </c>
      <c r="N190" s="32">
        <v>1</v>
      </c>
    </row>
    <row r="191" spans="1:14">
      <c r="A191" s="19">
        <v>2537543</v>
      </c>
      <c r="B191" s="19">
        <v>5</v>
      </c>
      <c r="C191" s="32">
        <v>7</v>
      </c>
      <c r="D191" s="32">
        <v>1978</v>
      </c>
      <c r="E191" s="32">
        <v>110</v>
      </c>
      <c r="F191" s="32">
        <v>2</v>
      </c>
      <c r="G191" s="32">
        <v>2</v>
      </c>
      <c r="H191" s="33">
        <v>6</v>
      </c>
      <c r="I191" s="25">
        <v>0.41</v>
      </c>
      <c r="J191" s="25">
        <v>0.5</v>
      </c>
      <c r="K191" s="33">
        <v>395</v>
      </c>
      <c r="L191" s="32">
        <v>11</v>
      </c>
      <c r="M191" s="25">
        <v>0.83</v>
      </c>
      <c r="N191" s="32">
        <v>1</v>
      </c>
    </row>
    <row r="192" spans="1:14">
      <c r="A192" s="19">
        <v>933855</v>
      </c>
      <c r="B192" s="19">
        <v>5</v>
      </c>
      <c r="C192" s="32">
        <v>7</v>
      </c>
      <c r="D192" s="32">
        <v>1978</v>
      </c>
      <c r="E192" s="32">
        <v>110</v>
      </c>
      <c r="F192" s="32">
        <v>2</v>
      </c>
      <c r="G192" s="32">
        <v>2</v>
      </c>
      <c r="H192" s="33">
        <v>6</v>
      </c>
      <c r="I192" s="25">
        <v>0.41</v>
      </c>
      <c r="J192" s="25">
        <v>0.5</v>
      </c>
      <c r="K192" s="33">
        <v>395</v>
      </c>
      <c r="L192" s="32">
        <v>11</v>
      </c>
      <c r="M192" s="25">
        <v>0.83</v>
      </c>
      <c r="N192" s="32">
        <v>1</v>
      </c>
    </row>
    <row r="193" spans="1:14">
      <c r="A193" s="19">
        <v>1431356</v>
      </c>
      <c r="B193" s="19">
        <v>2</v>
      </c>
      <c r="C193" s="32">
        <v>7</v>
      </c>
      <c r="D193" s="32">
        <v>1978</v>
      </c>
      <c r="E193" s="32">
        <v>110</v>
      </c>
      <c r="F193" s="32">
        <v>2</v>
      </c>
      <c r="G193" s="32">
        <v>2</v>
      </c>
      <c r="H193" s="33">
        <v>6</v>
      </c>
      <c r="I193" s="25">
        <v>0.41</v>
      </c>
      <c r="J193" s="25">
        <v>0.5</v>
      </c>
      <c r="K193" s="33">
        <v>395</v>
      </c>
      <c r="L193" s="32">
        <v>11</v>
      </c>
      <c r="M193" s="25">
        <v>0.83</v>
      </c>
      <c r="N193" s="32">
        <v>1</v>
      </c>
    </row>
    <row r="194" spans="1:14">
      <c r="A194" s="19">
        <v>1110156</v>
      </c>
      <c r="B194" s="19">
        <v>1</v>
      </c>
      <c r="C194" s="32">
        <v>7</v>
      </c>
      <c r="D194" s="32">
        <v>1978</v>
      </c>
      <c r="E194" s="32">
        <v>110</v>
      </c>
      <c r="F194" s="32">
        <v>2</v>
      </c>
      <c r="G194" s="32">
        <v>2</v>
      </c>
      <c r="H194" s="33">
        <v>6</v>
      </c>
      <c r="I194" s="25">
        <v>0.41</v>
      </c>
      <c r="J194" s="25">
        <v>0.5</v>
      </c>
      <c r="K194" s="33">
        <v>395</v>
      </c>
      <c r="L194" s="32">
        <v>11</v>
      </c>
      <c r="M194" s="25">
        <v>0.83</v>
      </c>
      <c r="N194" s="32">
        <v>1</v>
      </c>
    </row>
    <row r="195" spans="1:14">
      <c r="A195" s="19">
        <v>2604976</v>
      </c>
      <c r="B195" s="19">
        <v>5</v>
      </c>
      <c r="C195" s="32">
        <v>7</v>
      </c>
      <c r="D195" s="32">
        <v>1978</v>
      </c>
      <c r="E195" s="32">
        <v>110</v>
      </c>
      <c r="F195" s="32">
        <v>2</v>
      </c>
      <c r="G195" s="32">
        <v>2</v>
      </c>
      <c r="H195" s="33">
        <v>6</v>
      </c>
      <c r="I195" s="25">
        <v>0.41</v>
      </c>
      <c r="J195" s="25">
        <v>0.5</v>
      </c>
      <c r="K195" s="33">
        <v>395</v>
      </c>
      <c r="L195" s="32">
        <v>11</v>
      </c>
      <c r="M195" s="25">
        <v>0.83</v>
      </c>
      <c r="N195" s="32">
        <v>1</v>
      </c>
    </row>
    <row r="196" spans="1:14">
      <c r="A196" s="19">
        <v>461110</v>
      </c>
      <c r="B196" s="19">
        <v>1</v>
      </c>
      <c r="C196" s="32">
        <v>7</v>
      </c>
      <c r="D196" s="32">
        <v>1978</v>
      </c>
      <c r="E196" s="32">
        <v>110</v>
      </c>
      <c r="F196" s="32">
        <v>2</v>
      </c>
      <c r="G196" s="32">
        <v>2</v>
      </c>
      <c r="H196" s="33">
        <v>6</v>
      </c>
      <c r="I196" s="25">
        <v>0.41</v>
      </c>
      <c r="J196" s="25">
        <v>0.5</v>
      </c>
      <c r="K196" s="33">
        <v>395</v>
      </c>
      <c r="L196" s="32">
        <v>11</v>
      </c>
      <c r="M196" s="25">
        <v>0.83</v>
      </c>
      <c r="N196" s="32">
        <v>1</v>
      </c>
    </row>
    <row r="197" spans="1:14">
      <c r="A197" s="19">
        <v>1772901</v>
      </c>
      <c r="B197" s="19">
        <v>1</v>
      </c>
      <c r="C197" s="32">
        <v>7</v>
      </c>
      <c r="D197" s="32">
        <v>1978</v>
      </c>
      <c r="E197" s="32">
        <v>110</v>
      </c>
      <c r="F197" s="32">
        <v>2</v>
      </c>
      <c r="G197" s="32">
        <v>2</v>
      </c>
      <c r="H197" s="33">
        <v>6</v>
      </c>
      <c r="I197" s="25">
        <v>0.41</v>
      </c>
      <c r="J197" s="25">
        <v>0.5</v>
      </c>
      <c r="K197" s="33">
        <v>395</v>
      </c>
      <c r="L197" s="32">
        <v>11</v>
      </c>
      <c r="M197" s="25">
        <v>0.83</v>
      </c>
      <c r="N197" s="32">
        <v>1</v>
      </c>
    </row>
    <row r="198" spans="1:14">
      <c r="A198" s="19">
        <v>1852040</v>
      </c>
      <c r="B198" s="19">
        <v>2</v>
      </c>
      <c r="C198" s="32">
        <v>7</v>
      </c>
      <c r="D198" s="32">
        <v>1978</v>
      </c>
      <c r="E198" s="32">
        <v>110</v>
      </c>
      <c r="F198" s="32">
        <v>2</v>
      </c>
      <c r="G198" s="32">
        <v>2</v>
      </c>
      <c r="H198" s="33">
        <v>6</v>
      </c>
      <c r="I198" s="25">
        <v>0.41</v>
      </c>
      <c r="J198" s="25">
        <v>0.5</v>
      </c>
      <c r="K198" s="33">
        <v>395</v>
      </c>
      <c r="L198" s="32">
        <v>11</v>
      </c>
      <c r="M198" s="25">
        <v>0.83</v>
      </c>
      <c r="N198" s="32">
        <v>1</v>
      </c>
    </row>
    <row r="199" spans="1:14">
      <c r="A199" s="19">
        <v>2056022</v>
      </c>
      <c r="B199" s="19">
        <v>3</v>
      </c>
      <c r="C199" s="32">
        <v>7</v>
      </c>
      <c r="D199" s="32">
        <v>1978</v>
      </c>
      <c r="E199" s="32">
        <v>110</v>
      </c>
      <c r="F199" s="32">
        <v>2</v>
      </c>
      <c r="G199" s="32">
        <v>2</v>
      </c>
      <c r="H199" s="33">
        <v>6</v>
      </c>
      <c r="I199" s="25">
        <v>0.41</v>
      </c>
      <c r="J199" s="25">
        <v>0.5</v>
      </c>
      <c r="K199" s="33">
        <v>395</v>
      </c>
      <c r="L199" s="32">
        <v>11</v>
      </c>
      <c r="M199" s="25">
        <v>0.83</v>
      </c>
      <c r="N199" s="32">
        <v>1</v>
      </c>
    </row>
    <row r="200" spans="1:14">
      <c r="A200" s="19">
        <v>387418</v>
      </c>
      <c r="B200" s="19">
        <v>4</v>
      </c>
      <c r="C200" s="32">
        <v>7</v>
      </c>
      <c r="D200" s="32">
        <v>1978</v>
      </c>
      <c r="E200" s="32">
        <v>110</v>
      </c>
      <c r="F200" s="32">
        <v>2</v>
      </c>
      <c r="G200" s="32">
        <v>2</v>
      </c>
      <c r="H200" s="33">
        <v>6</v>
      </c>
      <c r="I200" s="25">
        <v>0.41</v>
      </c>
      <c r="J200" s="25">
        <v>0.5</v>
      </c>
      <c r="K200" s="33">
        <v>395</v>
      </c>
      <c r="L200" s="32">
        <v>11</v>
      </c>
      <c r="M200" s="25">
        <v>0.83</v>
      </c>
      <c r="N200" s="32">
        <v>1</v>
      </c>
    </row>
    <row r="201" spans="1:14">
      <c r="A201" s="19">
        <v>612111</v>
      </c>
      <c r="B201" s="19">
        <v>4</v>
      </c>
      <c r="C201" s="32">
        <v>7</v>
      </c>
      <c r="D201" s="32">
        <v>1978</v>
      </c>
      <c r="E201" s="32">
        <v>110</v>
      </c>
      <c r="F201" s="32">
        <v>2</v>
      </c>
      <c r="G201" s="32">
        <v>2</v>
      </c>
      <c r="H201" s="33">
        <v>6</v>
      </c>
      <c r="I201" s="25">
        <v>0.41</v>
      </c>
      <c r="J201" s="25">
        <v>0.5</v>
      </c>
      <c r="K201" s="33">
        <v>395</v>
      </c>
      <c r="L201" s="32">
        <v>11</v>
      </c>
      <c r="M201" s="25">
        <v>0.83</v>
      </c>
      <c r="N201" s="32">
        <v>1</v>
      </c>
    </row>
    <row r="202" spans="1:14">
      <c r="A202" s="19">
        <v>1446775</v>
      </c>
      <c r="B202" s="19">
        <v>5</v>
      </c>
      <c r="C202" s="32">
        <v>7</v>
      </c>
      <c r="D202" s="32">
        <v>1978</v>
      </c>
      <c r="E202" s="32">
        <v>110</v>
      </c>
      <c r="F202" s="32">
        <v>2</v>
      </c>
      <c r="G202" s="32">
        <v>2</v>
      </c>
      <c r="H202" s="33">
        <v>6</v>
      </c>
      <c r="I202" s="25">
        <v>0.41</v>
      </c>
      <c r="J202" s="25">
        <v>0.5</v>
      </c>
      <c r="K202" s="33">
        <v>395</v>
      </c>
      <c r="L202" s="32">
        <v>11</v>
      </c>
      <c r="M202" s="25">
        <v>0.83</v>
      </c>
      <c r="N202" s="32">
        <v>1</v>
      </c>
    </row>
    <row r="203" spans="1:14">
      <c r="A203" s="19">
        <v>1702270</v>
      </c>
      <c r="B203" s="19">
        <v>5</v>
      </c>
      <c r="C203" s="32">
        <v>7</v>
      </c>
      <c r="D203" s="32">
        <v>1978</v>
      </c>
      <c r="E203" s="32">
        <v>110</v>
      </c>
      <c r="F203" s="32">
        <v>2</v>
      </c>
      <c r="G203" s="32">
        <v>2</v>
      </c>
      <c r="H203" s="33">
        <v>6</v>
      </c>
      <c r="I203" s="25">
        <v>0.41</v>
      </c>
      <c r="J203" s="25">
        <v>0.5</v>
      </c>
      <c r="K203" s="33">
        <v>395</v>
      </c>
      <c r="L203" s="32">
        <v>11</v>
      </c>
      <c r="M203" s="25">
        <v>0.83</v>
      </c>
      <c r="N203" s="32">
        <v>1</v>
      </c>
    </row>
    <row r="204" spans="1:14">
      <c r="A204" s="19">
        <v>1002688</v>
      </c>
      <c r="B204" s="19">
        <v>4</v>
      </c>
      <c r="C204" s="32">
        <v>7</v>
      </c>
      <c r="D204" s="32">
        <v>1978</v>
      </c>
      <c r="E204" s="32">
        <v>110</v>
      </c>
      <c r="F204" s="32">
        <v>2</v>
      </c>
      <c r="G204" s="32">
        <v>2</v>
      </c>
      <c r="H204" s="33">
        <v>6</v>
      </c>
      <c r="I204" s="25">
        <v>0.41</v>
      </c>
      <c r="J204" s="25">
        <v>0.5</v>
      </c>
      <c r="K204" s="33">
        <v>395</v>
      </c>
      <c r="L204" s="32">
        <v>11</v>
      </c>
      <c r="M204" s="25">
        <v>0.83</v>
      </c>
      <c r="N204" s="32">
        <v>1</v>
      </c>
    </row>
    <row r="205" spans="1:14">
      <c r="A205" s="19">
        <v>1002780</v>
      </c>
      <c r="B205" s="19">
        <v>3</v>
      </c>
      <c r="C205" s="32">
        <v>7</v>
      </c>
      <c r="D205" s="32">
        <v>1978</v>
      </c>
      <c r="E205" s="32">
        <v>110</v>
      </c>
      <c r="F205" s="32">
        <v>2</v>
      </c>
      <c r="G205" s="32">
        <v>2</v>
      </c>
      <c r="H205" s="33">
        <v>6</v>
      </c>
      <c r="I205" s="25">
        <v>0.41</v>
      </c>
      <c r="J205" s="25">
        <v>0.5</v>
      </c>
      <c r="K205" s="33">
        <v>395</v>
      </c>
      <c r="L205" s="32">
        <v>11</v>
      </c>
      <c r="M205" s="25">
        <v>0.83</v>
      </c>
      <c r="N205" s="32">
        <v>1</v>
      </c>
    </row>
    <row r="206" spans="1:14">
      <c r="A206" s="19">
        <v>2387919</v>
      </c>
      <c r="B206" s="19">
        <v>3</v>
      </c>
      <c r="C206" s="32">
        <v>7</v>
      </c>
      <c r="D206" s="32">
        <v>1978</v>
      </c>
      <c r="E206" s="32">
        <v>110</v>
      </c>
      <c r="F206" s="32">
        <v>2</v>
      </c>
      <c r="G206" s="32">
        <v>2</v>
      </c>
      <c r="H206" s="33">
        <v>6</v>
      </c>
      <c r="I206" s="25">
        <v>0.41</v>
      </c>
      <c r="J206" s="25">
        <v>0.5</v>
      </c>
      <c r="K206" s="33">
        <v>395</v>
      </c>
      <c r="L206" s="32">
        <v>11</v>
      </c>
      <c r="M206" s="25">
        <v>0.83</v>
      </c>
      <c r="N206" s="32">
        <v>1</v>
      </c>
    </row>
    <row r="207" spans="1:14">
      <c r="A207" s="19">
        <v>1830000</v>
      </c>
      <c r="B207" s="19">
        <v>5</v>
      </c>
      <c r="C207" s="32">
        <v>7</v>
      </c>
      <c r="D207" s="32">
        <v>1978</v>
      </c>
      <c r="E207" s="32">
        <v>110</v>
      </c>
      <c r="F207" s="32">
        <v>2</v>
      </c>
      <c r="G207" s="32">
        <v>2</v>
      </c>
      <c r="H207" s="33">
        <v>6</v>
      </c>
      <c r="I207" s="25">
        <v>0.41</v>
      </c>
      <c r="J207" s="25">
        <v>0.5</v>
      </c>
      <c r="K207" s="33">
        <v>395</v>
      </c>
      <c r="L207" s="32">
        <v>11</v>
      </c>
      <c r="M207" s="25">
        <v>0.83</v>
      </c>
      <c r="N207" s="32">
        <v>1</v>
      </c>
    </row>
    <row r="208" spans="1:14">
      <c r="A208" s="19">
        <v>1931026</v>
      </c>
      <c r="B208" s="19">
        <v>2</v>
      </c>
      <c r="C208" s="32">
        <v>7</v>
      </c>
      <c r="D208" s="32">
        <v>1978</v>
      </c>
      <c r="E208" s="32">
        <v>110</v>
      </c>
      <c r="F208" s="32">
        <v>2</v>
      </c>
      <c r="G208" s="32">
        <v>2</v>
      </c>
      <c r="H208" s="33">
        <v>6</v>
      </c>
      <c r="I208" s="25">
        <v>0.41</v>
      </c>
      <c r="J208" s="25">
        <v>0.5</v>
      </c>
      <c r="K208" s="33">
        <v>395</v>
      </c>
      <c r="L208" s="32">
        <v>11</v>
      </c>
      <c r="M208" s="25">
        <v>0.83</v>
      </c>
      <c r="N208" s="32">
        <v>1</v>
      </c>
    </row>
    <row r="209" spans="1:14">
      <c r="A209" s="19">
        <v>917571</v>
      </c>
      <c r="B209" s="19">
        <v>3</v>
      </c>
      <c r="C209" s="32">
        <v>7</v>
      </c>
      <c r="D209" s="32">
        <v>1978</v>
      </c>
      <c r="E209" s="32">
        <v>110</v>
      </c>
      <c r="F209" s="32">
        <v>2</v>
      </c>
      <c r="G209" s="32">
        <v>2</v>
      </c>
      <c r="H209" s="33">
        <v>6</v>
      </c>
      <c r="I209" s="25">
        <v>0.41</v>
      </c>
      <c r="J209" s="25">
        <v>0.5</v>
      </c>
      <c r="K209" s="33">
        <v>395</v>
      </c>
      <c r="L209" s="32">
        <v>11</v>
      </c>
      <c r="M209" s="25">
        <v>0.83</v>
      </c>
      <c r="N209" s="32">
        <v>1</v>
      </c>
    </row>
    <row r="210" spans="1:14">
      <c r="A210" s="19">
        <v>2433610</v>
      </c>
      <c r="B210" s="19">
        <v>3</v>
      </c>
      <c r="C210" s="32">
        <v>7</v>
      </c>
      <c r="D210" s="32">
        <v>1978</v>
      </c>
      <c r="E210" s="32">
        <v>110</v>
      </c>
      <c r="F210" s="32">
        <v>2</v>
      </c>
      <c r="G210" s="32">
        <v>2</v>
      </c>
      <c r="H210" s="33">
        <v>6</v>
      </c>
      <c r="I210" s="25">
        <v>0.41</v>
      </c>
      <c r="J210" s="25">
        <v>0.5</v>
      </c>
      <c r="K210" s="33">
        <v>395</v>
      </c>
      <c r="L210" s="32">
        <v>11</v>
      </c>
      <c r="M210" s="25">
        <v>0.83</v>
      </c>
      <c r="N210" s="32">
        <v>1</v>
      </c>
    </row>
    <row r="211" spans="1:14">
      <c r="A211" s="19">
        <v>844049</v>
      </c>
      <c r="B211" s="19">
        <v>4</v>
      </c>
      <c r="C211" s="32">
        <v>7</v>
      </c>
      <c r="D211" s="32">
        <v>1978</v>
      </c>
      <c r="E211" s="32">
        <v>110</v>
      </c>
      <c r="F211" s="32">
        <v>2</v>
      </c>
      <c r="G211" s="32">
        <v>2</v>
      </c>
      <c r="H211" s="33">
        <v>6</v>
      </c>
      <c r="I211" s="25">
        <v>0.41</v>
      </c>
      <c r="J211" s="25">
        <v>0.5</v>
      </c>
      <c r="K211" s="33">
        <v>395</v>
      </c>
      <c r="L211" s="32">
        <v>11</v>
      </c>
      <c r="M211" s="25">
        <v>0.83</v>
      </c>
      <c r="N211" s="32">
        <v>1</v>
      </c>
    </row>
    <row r="212" spans="1:14">
      <c r="A212" s="19">
        <v>2439493</v>
      </c>
      <c r="B212" s="19">
        <v>4</v>
      </c>
      <c r="C212" s="32">
        <v>8</v>
      </c>
      <c r="D212" s="32">
        <v>2004</v>
      </c>
      <c r="E212" s="32">
        <v>115</v>
      </c>
      <c r="F212" s="32">
        <v>3</v>
      </c>
      <c r="G212" s="32">
        <v>3</v>
      </c>
      <c r="H212" s="33">
        <v>120</v>
      </c>
      <c r="I212" s="25">
        <v>0.39</v>
      </c>
      <c r="J212" s="25">
        <v>0.4</v>
      </c>
      <c r="K212" s="33">
        <v>347</v>
      </c>
      <c r="L212" s="32">
        <v>10</v>
      </c>
      <c r="M212" s="25">
        <v>0.57999999999999996</v>
      </c>
      <c r="N212" s="32">
        <v>1</v>
      </c>
    </row>
    <row r="213" spans="1:14">
      <c r="A213" s="19">
        <v>305344</v>
      </c>
      <c r="B213" s="19">
        <v>1</v>
      </c>
      <c r="C213" s="32">
        <v>8</v>
      </c>
      <c r="D213" s="32">
        <v>2004</v>
      </c>
      <c r="E213" s="32">
        <v>115</v>
      </c>
      <c r="F213" s="32">
        <v>3</v>
      </c>
      <c r="G213" s="32">
        <v>3</v>
      </c>
      <c r="H213" s="33">
        <v>120</v>
      </c>
      <c r="I213" s="25">
        <v>0.39</v>
      </c>
      <c r="J213" s="25">
        <v>0.4</v>
      </c>
      <c r="K213" s="33">
        <v>347</v>
      </c>
      <c r="L213" s="32">
        <v>10</v>
      </c>
      <c r="M213" s="25">
        <v>0.57999999999999996</v>
      </c>
      <c r="N213" s="32">
        <v>1</v>
      </c>
    </row>
    <row r="214" spans="1:14">
      <c r="A214" s="19">
        <v>2297136</v>
      </c>
      <c r="B214" s="19">
        <v>3</v>
      </c>
      <c r="C214" s="32">
        <v>8</v>
      </c>
      <c r="D214" s="32">
        <v>2004</v>
      </c>
      <c r="E214" s="32">
        <v>115</v>
      </c>
      <c r="F214" s="32">
        <v>3</v>
      </c>
      <c r="G214" s="32">
        <v>3</v>
      </c>
      <c r="H214" s="33">
        <v>120</v>
      </c>
      <c r="I214" s="25">
        <v>0.39</v>
      </c>
      <c r="J214" s="25">
        <v>0.4</v>
      </c>
      <c r="K214" s="33">
        <v>347</v>
      </c>
      <c r="L214" s="32">
        <v>10</v>
      </c>
      <c r="M214" s="25">
        <v>0.57999999999999996</v>
      </c>
      <c r="N214" s="32">
        <v>1</v>
      </c>
    </row>
    <row r="215" spans="1:14">
      <c r="A215" s="19">
        <v>2204563</v>
      </c>
      <c r="B215" s="19">
        <v>1</v>
      </c>
      <c r="C215" s="32">
        <v>8</v>
      </c>
      <c r="D215" s="32">
        <v>2004</v>
      </c>
      <c r="E215" s="32">
        <v>115</v>
      </c>
      <c r="F215" s="32">
        <v>3</v>
      </c>
      <c r="G215" s="32">
        <v>3</v>
      </c>
      <c r="H215" s="33">
        <v>120</v>
      </c>
      <c r="I215" s="25">
        <v>0.39</v>
      </c>
      <c r="J215" s="25">
        <v>0.4</v>
      </c>
      <c r="K215" s="33">
        <v>347</v>
      </c>
      <c r="L215" s="32">
        <v>10</v>
      </c>
      <c r="M215" s="25">
        <v>0.57999999999999996</v>
      </c>
      <c r="N215" s="32">
        <v>1</v>
      </c>
    </row>
    <row r="216" spans="1:14">
      <c r="A216" s="19">
        <v>862596</v>
      </c>
      <c r="B216" s="19">
        <v>2</v>
      </c>
      <c r="C216" s="32">
        <v>8</v>
      </c>
      <c r="D216" s="32">
        <v>2004</v>
      </c>
      <c r="E216" s="32">
        <v>115</v>
      </c>
      <c r="F216" s="32">
        <v>3</v>
      </c>
      <c r="G216" s="32">
        <v>3</v>
      </c>
      <c r="H216" s="33">
        <v>120</v>
      </c>
      <c r="I216" s="25">
        <v>0.39</v>
      </c>
      <c r="J216" s="25">
        <v>0.4</v>
      </c>
      <c r="K216" s="33">
        <v>347</v>
      </c>
      <c r="L216" s="32">
        <v>10</v>
      </c>
      <c r="M216" s="25">
        <v>0.57999999999999996</v>
      </c>
      <c r="N216" s="32">
        <v>1</v>
      </c>
    </row>
    <row r="217" spans="1:14">
      <c r="A217" s="19">
        <v>134182</v>
      </c>
      <c r="B217" s="19">
        <v>3</v>
      </c>
      <c r="C217" s="32">
        <v>8</v>
      </c>
      <c r="D217" s="32">
        <v>2004</v>
      </c>
      <c r="E217" s="32">
        <v>115</v>
      </c>
      <c r="F217" s="32">
        <v>3</v>
      </c>
      <c r="G217" s="32">
        <v>3</v>
      </c>
      <c r="H217" s="33">
        <v>120</v>
      </c>
      <c r="I217" s="25">
        <v>0.39</v>
      </c>
      <c r="J217" s="25">
        <v>0.4</v>
      </c>
      <c r="K217" s="33">
        <v>347</v>
      </c>
      <c r="L217" s="32">
        <v>10</v>
      </c>
      <c r="M217" s="25">
        <v>0.57999999999999996</v>
      </c>
      <c r="N217" s="32">
        <v>1</v>
      </c>
    </row>
    <row r="218" spans="1:14">
      <c r="A218" s="19">
        <v>1201294</v>
      </c>
      <c r="B218" s="19">
        <v>4</v>
      </c>
      <c r="C218" s="32">
        <v>8</v>
      </c>
      <c r="D218" s="32">
        <v>2004</v>
      </c>
      <c r="E218" s="32">
        <v>115</v>
      </c>
      <c r="F218" s="32">
        <v>3</v>
      </c>
      <c r="G218" s="32">
        <v>3</v>
      </c>
      <c r="H218" s="33">
        <v>120</v>
      </c>
      <c r="I218" s="25">
        <v>0.39</v>
      </c>
      <c r="J218" s="25">
        <v>0.4</v>
      </c>
      <c r="K218" s="33">
        <v>347</v>
      </c>
      <c r="L218" s="32">
        <v>10</v>
      </c>
      <c r="M218" s="25">
        <v>0.57999999999999996</v>
      </c>
      <c r="N218" s="32">
        <v>1</v>
      </c>
    </row>
    <row r="219" spans="1:14">
      <c r="A219" s="19">
        <v>2606799</v>
      </c>
      <c r="B219" s="19">
        <v>4</v>
      </c>
      <c r="C219" s="32">
        <v>8</v>
      </c>
      <c r="D219" s="32">
        <v>2004</v>
      </c>
      <c r="E219" s="32">
        <v>115</v>
      </c>
      <c r="F219" s="32">
        <v>3</v>
      </c>
      <c r="G219" s="32">
        <v>3</v>
      </c>
      <c r="H219" s="33">
        <v>120</v>
      </c>
      <c r="I219" s="25">
        <v>0.39</v>
      </c>
      <c r="J219" s="25">
        <v>0.4</v>
      </c>
      <c r="K219" s="33">
        <v>347</v>
      </c>
      <c r="L219" s="32">
        <v>10</v>
      </c>
      <c r="M219" s="25">
        <v>0.57999999999999996</v>
      </c>
      <c r="N219" s="32">
        <v>1</v>
      </c>
    </row>
    <row r="220" spans="1:14">
      <c r="A220" s="19">
        <v>1558286</v>
      </c>
      <c r="B220" s="19">
        <v>5</v>
      </c>
      <c r="C220" s="32">
        <v>8</v>
      </c>
      <c r="D220" s="32">
        <v>2004</v>
      </c>
      <c r="E220" s="32">
        <v>115</v>
      </c>
      <c r="F220" s="32">
        <v>3</v>
      </c>
      <c r="G220" s="32">
        <v>3</v>
      </c>
      <c r="H220" s="33">
        <v>120</v>
      </c>
      <c r="I220" s="25">
        <v>0.39</v>
      </c>
      <c r="J220" s="25">
        <v>0.4</v>
      </c>
      <c r="K220" s="33">
        <v>347</v>
      </c>
      <c r="L220" s="32">
        <v>10</v>
      </c>
      <c r="M220" s="25">
        <v>0.57999999999999996</v>
      </c>
      <c r="N220" s="32">
        <v>1</v>
      </c>
    </row>
    <row r="221" spans="1:14">
      <c r="A221" s="19">
        <v>2537543</v>
      </c>
      <c r="B221" s="19">
        <v>5</v>
      </c>
      <c r="C221" s="32">
        <v>8</v>
      </c>
      <c r="D221" s="32">
        <v>2004</v>
      </c>
      <c r="E221" s="32">
        <v>115</v>
      </c>
      <c r="F221" s="32">
        <v>3</v>
      </c>
      <c r="G221" s="32">
        <v>3</v>
      </c>
      <c r="H221" s="33">
        <v>120</v>
      </c>
      <c r="I221" s="25">
        <v>0.39</v>
      </c>
      <c r="J221" s="25">
        <v>0.4</v>
      </c>
      <c r="K221" s="33">
        <v>347</v>
      </c>
      <c r="L221" s="32">
        <v>10</v>
      </c>
      <c r="M221" s="25">
        <v>0.57999999999999996</v>
      </c>
      <c r="N221" s="32">
        <v>1</v>
      </c>
    </row>
    <row r="222" spans="1:14">
      <c r="A222" s="19">
        <v>933855</v>
      </c>
      <c r="B222" s="19">
        <v>5</v>
      </c>
      <c r="C222" s="32">
        <v>8</v>
      </c>
      <c r="D222" s="32">
        <v>2004</v>
      </c>
      <c r="E222" s="32">
        <v>115</v>
      </c>
      <c r="F222" s="32">
        <v>3</v>
      </c>
      <c r="G222" s="32">
        <v>3</v>
      </c>
      <c r="H222" s="33">
        <v>120</v>
      </c>
      <c r="I222" s="25">
        <v>0.39</v>
      </c>
      <c r="J222" s="25">
        <v>0.4</v>
      </c>
      <c r="K222" s="33">
        <v>347</v>
      </c>
      <c r="L222" s="32">
        <v>10</v>
      </c>
      <c r="M222" s="25">
        <v>0.57999999999999996</v>
      </c>
      <c r="N222" s="32">
        <v>1</v>
      </c>
    </row>
    <row r="223" spans="1:14">
      <c r="A223" s="19">
        <v>1431356</v>
      </c>
      <c r="B223" s="19">
        <v>5</v>
      </c>
      <c r="C223" s="32">
        <v>8</v>
      </c>
      <c r="D223" s="32">
        <v>2004</v>
      </c>
      <c r="E223" s="32">
        <v>115</v>
      </c>
      <c r="F223" s="32">
        <v>3</v>
      </c>
      <c r="G223" s="32">
        <v>3</v>
      </c>
      <c r="H223" s="33">
        <v>120</v>
      </c>
      <c r="I223" s="25">
        <v>0.39</v>
      </c>
      <c r="J223" s="25">
        <v>0.4</v>
      </c>
      <c r="K223" s="33">
        <v>347</v>
      </c>
      <c r="L223" s="32">
        <v>10</v>
      </c>
      <c r="M223" s="25">
        <v>0.57999999999999996</v>
      </c>
      <c r="N223" s="32">
        <v>1</v>
      </c>
    </row>
    <row r="224" spans="1:14">
      <c r="A224" s="19">
        <v>1110156</v>
      </c>
      <c r="B224" s="19">
        <v>4</v>
      </c>
      <c r="C224" s="32">
        <v>8</v>
      </c>
      <c r="D224" s="32">
        <v>2004</v>
      </c>
      <c r="E224" s="32">
        <v>115</v>
      </c>
      <c r="F224" s="32">
        <v>3</v>
      </c>
      <c r="G224" s="32">
        <v>3</v>
      </c>
      <c r="H224" s="33">
        <v>120</v>
      </c>
      <c r="I224" s="25">
        <v>0.39</v>
      </c>
      <c r="J224" s="25">
        <v>0.4</v>
      </c>
      <c r="K224" s="33">
        <v>347</v>
      </c>
      <c r="L224" s="32">
        <v>10</v>
      </c>
      <c r="M224" s="25">
        <v>0.57999999999999996</v>
      </c>
      <c r="N224" s="32">
        <v>1</v>
      </c>
    </row>
    <row r="225" spans="1:14">
      <c r="A225" s="19">
        <v>2604976</v>
      </c>
      <c r="B225" s="19">
        <v>3</v>
      </c>
      <c r="C225" s="32">
        <v>8</v>
      </c>
      <c r="D225" s="32">
        <v>2004</v>
      </c>
      <c r="E225" s="32">
        <v>115</v>
      </c>
      <c r="F225" s="32">
        <v>3</v>
      </c>
      <c r="G225" s="32">
        <v>3</v>
      </c>
      <c r="H225" s="33">
        <v>120</v>
      </c>
      <c r="I225" s="25">
        <v>0.39</v>
      </c>
      <c r="J225" s="25">
        <v>0.4</v>
      </c>
      <c r="K225" s="33">
        <v>347</v>
      </c>
      <c r="L225" s="32">
        <v>10</v>
      </c>
      <c r="M225" s="25">
        <v>0.57999999999999996</v>
      </c>
      <c r="N225" s="32">
        <v>1</v>
      </c>
    </row>
    <row r="226" spans="1:14">
      <c r="A226" s="19">
        <v>461110</v>
      </c>
      <c r="B226" s="19">
        <v>4</v>
      </c>
      <c r="C226" s="32">
        <v>8</v>
      </c>
      <c r="D226" s="32">
        <v>2004</v>
      </c>
      <c r="E226" s="32">
        <v>115</v>
      </c>
      <c r="F226" s="32">
        <v>3</v>
      </c>
      <c r="G226" s="32">
        <v>3</v>
      </c>
      <c r="H226" s="33">
        <v>120</v>
      </c>
      <c r="I226" s="25">
        <v>0.39</v>
      </c>
      <c r="J226" s="25">
        <v>0.4</v>
      </c>
      <c r="K226" s="33">
        <v>347</v>
      </c>
      <c r="L226" s="32">
        <v>10</v>
      </c>
      <c r="M226" s="25">
        <v>0.57999999999999996</v>
      </c>
      <c r="N226" s="32">
        <v>1</v>
      </c>
    </row>
    <row r="227" spans="1:14">
      <c r="A227" s="19">
        <v>1772901</v>
      </c>
      <c r="B227" s="19">
        <v>4</v>
      </c>
      <c r="C227" s="32">
        <v>8</v>
      </c>
      <c r="D227" s="32">
        <v>2004</v>
      </c>
      <c r="E227" s="32">
        <v>115</v>
      </c>
      <c r="F227" s="32">
        <v>3</v>
      </c>
      <c r="G227" s="32">
        <v>3</v>
      </c>
      <c r="H227" s="33">
        <v>120</v>
      </c>
      <c r="I227" s="25">
        <v>0.39</v>
      </c>
      <c r="J227" s="25">
        <v>0.4</v>
      </c>
      <c r="K227" s="33">
        <v>347</v>
      </c>
      <c r="L227" s="32">
        <v>10</v>
      </c>
      <c r="M227" s="25">
        <v>0.57999999999999996</v>
      </c>
      <c r="N227" s="32">
        <v>1</v>
      </c>
    </row>
    <row r="228" spans="1:14">
      <c r="A228" s="19">
        <v>1852040</v>
      </c>
      <c r="B228" s="19">
        <v>4</v>
      </c>
      <c r="C228" s="32">
        <v>8</v>
      </c>
      <c r="D228" s="32">
        <v>2004</v>
      </c>
      <c r="E228" s="32">
        <v>115</v>
      </c>
      <c r="F228" s="32">
        <v>3</v>
      </c>
      <c r="G228" s="32">
        <v>3</v>
      </c>
      <c r="H228" s="33">
        <v>120</v>
      </c>
      <c r="I228" s="25">
        <v>0.39</v>
      </c>
      <c r="J228" s="25">
        <v>0.4</v>
      </c>
      <c r="K228" s="33">
        <v>347</v>
      </c>
      <c r="L228" s="32">
        <v>10</v>
      </c>
      <c r="M228" s="25">
        <v>0.57999999999999996</v>
      </c>
      <c r="N228" s="32">
        <v>1</v>
      </c>
    </row>
    <row r="229" spans="1:14">
      <c r="A229" s="19">
        <v>2056022</v>
      </c>
      <c r="B229" s="19">
        <v>5</v>
      </c>
      <c r="C229" s="32">
        <v>8</v>
      </c>
      <c r="D229" s="32">
        <v>2004</v>
      </c>
      <c r="E229" s="32">
        <v>115</v>
      </c>
      <c r="F229" s="32">
        <v>3</v>
      </c>
      <c r="G229" s="32">
        <v>3</v>
      </c>
      <c r="H229" s="33">
        <v>120</v>
      </c>
      <c r="I229" s="25">
        <v>0.39</v>
      </c>
      <c r="J229" s="25">
        <v>0.4</v>
      </c>
      <c r="K229" s="33">
        <v>347</v>
      </c>
      <c r="L229" s="32">
        <v>10</v>
      </c>
      <c r="M229" s="25">
        <v>0.57999999999999996</v>
      </c>
      <c r="N229" s="32">
        <v>1</v>
      </c>
    </row>
    <row r="230" spans="1:14">
      <c r="A230" s="19">
        <v>387418</v>
      </c>
      <c r="B230" s="19">
        <v>4</v>
      </c>
      <c r="C230" s="32">
        <v>8</v>
      </c>
      <c r="D230" s="32">
        <v>2004</v>
      </c>
      <c r="E230" s="32">
        <v>115</v>
      </c>
      <c r="F230" s="32">
        <v>3</v>
      </c>
      <c r="G230" s="32">
        <v>3</v>
      </c>
      <c r="H230" s="33">
        <v>120</v>
      </c>
      <c r="I230" s="25">
        <v>0.39</v>
      </c>
      <c r="J230" s="25">
        <v>0.4</v>
      </c>
      <c r="K230" s="33">
        <v>347</v>
      </c>
      <c r="L230" s="32">
        <v>10</v>
      </c>
      <c r="M230" s="25">
        <v>0.57999999999999996</v>
      </c>
      <c r="N230" s="32">
        <v>1</v>
      </c>
    </row>
    <row r="231" spans="1:14">
      <c r="A231" s="19">
        <v>612111</v>
      </c>
      <c r="B231" s="19">
        <v>2</v>
      </c>
      <c r="C231" s="32">
        <v>8</v>
      </c>
      <c r="D231" s="32">
        <v>2004</v>
      </c>
      <c r="E231" s="32">
        <v>115</v>
      </c>
      <c r="F231" s="32">
        <v>3</v>
      </c>
      <c r="G231" s="32">
        <v>3</v>
      </c>
      <c r="H231" s="33">
        <v>120</v>
      </c>
      <c r="I231" s="25">
        <v>0.39</v>
      </c>
      <c r="J231" s="25">
        <v>0.4</v>
      </c>
      <c r="K231" s="33">
        <v>347</v>
      </c>
      <c r="L231" s="32">
        <v>10</v>
      </c>
      <c r="M231" s="25">
        <v>0.57999999999999996</v>
      </c>
      <c r="N231" s="32">
        <v>1</v>
      </c>
    </row>
    <row r="232" spans="1:14">
      <c r="A232" s="19">
        <v>1446775</v>
      </c>
      <c r="B232" s="19">
        <v>3</v>
      </c>
      <c r="C232" s="32">
        <v>8</v>
      </c>
      <c r="D232" s="32">
        <v>2004</v>
      </c>
      <c r="E232" s="32">
        <v>115</v>
      </c>
      <c r="F232" s="32">
        <v>3</v>
      </c>
      <c r="G232" s="32">
        <v>3</v>
      </c>
      <c r="H232" s="33">
        <v>120</v>
      </c>
      <c r="I232" s="25">
        <v>0.39</v>
      </c>
      <c r="J232" s="25">
        <v>0.4</v>
      </c>
      <c r="K232" s="33">
        <v>347</v>
      </c>
      <c r="L232" s="32">
        <v>10</v>
      </c>
      <c r="M232" s="25">
        <v>0.57999999999999996</v>
      </c>
      <c r="N232" s="32">
        <v>1</v>
      </c>
    </row>
    <row r="233" spans="1:14">
      <c r="A233" s="19">
        <v>1702270</v>
      </c>
      <c r="B233" s="19">
        <v>4</v>
      </c>
      <c r="C233" s="32">
        <v>8</v>
      </c>
      <c r="D233" s="32">
        <v>2004</v>
      </c>
      <c r="E233" s="32">
        <v>115</v>
      </c>
      <c r="F233" s="32">
        <v>3</v>
      </c>
      <c r="G233" s="32">
        <v>3</v>
      </c>
      <c r="H233" s="33">
        <v>120</v>
      </c>
      <c r="I233" s="25">
        <v>0.39</v>
      </c>
      <c r="J233" s="25">
        <v>0.4</v>
      </c>
      <c r="K233" s="33">
        <v>347</v>
      </c>
      <c r="L233" s="32">
        <v>10</v>
      </c>
      <c r="M233" s="25">
        <v>0.57999999999999996</v>
      </c>
      <c r="N233" s="32">
        <v>1</v>
      </c>
    </row>
    <row r="234" spans="1:14">
      <c r="A234" s="19">
        <v>1002688</v>
      </c>
      <c r="B234" s="19">
        <v>2</v>
      </c>
      <c r="C234" s="32">
        <v>8</v>
      </c>
      <c r="D234" s="32">
        <v>2004</v>
      </c>
      <c r="E234" s="32">
        <v>115</v>
      </c>
      <c r="F234" s="32">
        <v>3</v>
      </c>
      <c r="G234" s="32">
        <v>3</v>
      </c>
      <c r="H234" s="33">
        <v>120</v>
      </c>
      <c r="I234" s="25">
        <v>0.39</v>
      </c>
      <c r="J234" s="25">
        <v>0.4</v>
      </c>
      <c r="K234" s="33">
        <v>347</v>
      </c>
      <c r="L234" s="32">
        <v>10</v>
      </c>
      <c r="M234" s="25">
        <v>0.57999999999999996</v>
      </c>
      <c r="N234" s="32">
        <v>1</v>
      </c>
    </row>
    <row r="235" spans="1:14">
      <c r="A235" s="19">
        <v>1002780</v>
      </c>
      <c r="B235" s="19">
        <v>5</v>
      </c>
      <c r="C235" s="32">
        <v>8</v>
      </c>
      <c r="D235" s="32">
        <v>2004</v>
      </c>
      <c r="E235" s="32">
        <v>115</v>
      </c>
      <c r="F235" s="32">
        <v>3</v>
      </c>
      <c r="G235" s="32">
        <v>3</v>
      </c>
      <c r="H235" s="33">
        <v>120</v>
      </c>
      <c r="I235" s="25">
        <v>0.39</v>
      </c>
      <c r="J235" s="25">
        <v>0.4</v>
      </c>
      <c r="K235" s="33">
        <v>347</v>
      </c>
      <c r="L235" s="32">
        <v>10</v>
      </c>
      <c r="M235" s="25">
        <v>0.57999999999999996</v>
      </c>
      <c r="N235" s="32">
        <v>1</v>
      </c>
    </row>
    <row r="236" spans="1:14">
      <c r="A236" s="19">
        <v>2387919</v>
      </c>
      <c r="B236" s="19">
        <v>3</v>
      </c>
      <c r="C236" s="32">
        <v>8</v>
      </c>
      <c r="D236" s="32">
        <v>2004</v>
      </c>
      <c r="E236" s="32">
        <v>115</v>
      </c>
      <c r="F236" s="32">
        <v>3</v>
      </c>
      <c r="G236" s="32">
        <v>3</v>
      </c>
      <c r="H236" s="33">
        <v>120</v>
      </c>
      <c r="I236" s="25">
        <v>0.39</v>
      </c>
      <c r="J236" s="25">
        <v>0.4</v>
      </c>
      <c r="K236" s="33">
        <v>347</v>
      </c>
      <c r="L236" s="32">
        <v>10</v>
      </c>
      <c r="M236" s="25">
        <v>0.57999999999999996</v>
      </c>
      <c r="N236" s="32">
        <v>1</v>
      </c>
    </row>
    <row r="237" spans="1:14">
      <c r="A237" s="19">
        <v>1830000</v>
      </c>
      <c r="B237" s="19">
        <v>4</v>
      </c>
      <c r="C237" s="32">
        <v>8</v>
      </c>
      <c r="D237" s="32">
        <v>2004</v>
      </c>
      <c r="E237" s="32">
        <v>115</v>
      </c>
      <c r="F237" s="32">
        <v>3</v>
      </c>
      <c r="G237" s="32">
        <v>3</v>
      </c>
      <c r="H237" s="33">
        <v>120</v>
      </c>
      <c r="I237" s="25">
        <v>0.39</v>
      </c>
      <c r="J237" s="25">
        <v>0.4</v>
      </c>
      <c r="K237" s="33">
        <v>347</v>
      </c>
      <c r="L237" s="32">
        <v>10</v>
      </c>
      <c r="M237" s="25">
        <v>0.57999999999999996</v>
      </c>
      <c r="N237" s="32">
        <v>1</v>
      </c>
    </row>
    <row r="238" spans="1:14">
      <c r="A238" s="19">
        <v>1931026</v>
      </c>
      <c r="B238" s="19">
        <v>3</v>
      </c>
      <c r="C238" s="32">
        <v>8</v>
      </c>
      <c r="D238" s="32">
        <v>2004</v>
      </c>
      <c r="E238" s="32">
        <v>115</v>
      </c>
      <c r="F238" s="32">
        <v>3</v>
      </c>
      <c r="G238" s="32">
        <v>3</v>
      </c>
      <c r="H238" s="33">
        <v>120</v>
      </c>
      <c r="I238" s="25">
        <v>0.39</v>
      </c>
      <c r="J238" s="25">
        <v>0.4</v>
      </c>
      <c r="K238" s="33">
        <v>347</v>
      </c>
      <c r="L238" s="32">
        <v>10</v>
      </c>
      <c r="M238" s="25">
        <v>0.57999999999999996</v>
      </c>
      <c r="N238" s="32">
        <v>1</v>
      </c>
    </row>
    <row r="239" spans="1:14">
      <c r="A239" s="19">
        <v>917571</v>
      </c>
      <c r="B239" s="19">
        <v>4</v>
      </c>
      <c r="C239" s="32">
        <v>8</v>
      </c>
      <c r="D239" s="32">
        <v>2004</v>
      </c>
      <c r="E239" s="32">
        <v>115</v>
      </c>
      <c r="F239" s="32">
        <v>3</v>
      </c>
      <c r="G239" s="32">
        <v>3</v>
      </c>
      <c r="H239" s="33">
        <v>120</v>
      </c>
      <c r="I239" s="25">
        <v>0.39</v>
      </c>
      <c r="J239" s="25">
        <v>0.4</v>
      </c>
      <c r="K239" s="33">
        <v>347</v>
      </c>
      <c r="L239" s="32">
        <v>10</v>
      </c>
      <c r="M239" s="25">
        <v>0.57999999999999996</v>
      </c>
      <c r="N239" s="32">
        <v>1</v>
      </c>
    </row>
    <row r="240" spans="1:14">
      <c r="A240" s="19">
        <v>2433610</v>
      </c>
      <c r="B240" s="19">
        <v>4</v>
      </c>
      <c r="C240" s="32">
        <v>8</v>
      </c>
      <c r="D240" s="32">
        <v>2004</v>
      </c>
      <c r="E240" s="32">
        <v>115</v>
      </c>
      <c r="F240" s="32">
        <v>3</v>
      </c>
      <c r="G240" s="32">
        <v>3</v>
      </c>
      <c r="H240" s="33">
        <v>120</v>
      </c>
      <c r="I240" s="25">
        <v>0.39</v>
      </c>
      <c r="J240" s="25">
        <v>0.4</v>
      </c>
      <c r="K240" s="33">
        <v>347</v>
      </c>
      <c r="L240" s="32">
        <v>10</v>
      </c>
      <c r="M240" s="25">
        <v>0.57999999999999996</v>
      </c>
      <c r="N240" s="32">
        <v>1</v>
      </c>
    </row>
    <row r="241" spans="1:14">
      <c r="A241" s="19">
        <v>844049</v>
      </c>
      <c r="B241" s="19">
        <v>5</v>
      </c>
      <c r="C241" s="32">
        <v>8</v>
      </c>
      <c r="D241" s="32">
        <v>2004</v>
      </c>
      <c r="E241" s="32">
        <v>115</v>
      </c>
      <c r="F241" s="32">
        <v>3</v>
      </c>
      <c r="G241" s="32">
        <v>3</v>
      </c>
      <c r="H241" s="33">
        <v>120</v>
      </c>
      <c r="I241" s="25">
        <v>0.39</v>
      </c>
      <c r="J241" s="25">
        <v>0.4</v>
      </c>
      <c r="K241" s="33">
        <v>347</v>
      </c>
      <c r="L241" s="32">
        <v>10</v>
      </c>
      <c r="M241" s="25">
        <v>0.57999999999999996</v>
      </c>
      <c r="N241" s="32">
        <v>1</v>
      </c>
    </row>
    <row r="242" spans="1:14">
      <c r="A242" s="19">
        <v>2439493</v>
      </c>
      <c r="B242" s="34">
        <v>4</v>
      </c>
      <c r="C242" s="32">
        <v>9</v>
      </c>
      <c r="D242" s="32">
        <v>1993</v>
      </c>
      <c r="E242" s="32">
        <v>130</v>
      </c>
      <c r="F242" s="32">
        <v>4</v>
      </c>
      <c r="G242" s="32">
        <v>4</v>
      </c>
      <c r="H242" s="33">
        <v>25</v>
      </c>
      <c r="I242" s="25">
        <v>0.55000000000000004</v>
      </c>
      <c r="J242" s="25">
        <v>0.17</v>
      </c>
      <c r="K242" s="33">
        <v>60</v>
      </c>
      <c r="L242" s="32">
        <v>2</v>
      </c>
      <c r="M242" s="25">
        <v>0.79</v>
      </c>
      <c r="N242" s="32">
        <v>0</v>
      </c>
    </row>
    <row r="243" spans="1:14">
      <c r="A243" s="19">
        <v>305344</v>
      </c>
      <c r="B243" s="34">
        <v>5</v>
      </c>
      <c r="C243" s="32">
        <v>9</v>
      </c>
      <c r="D243" s="32">
        <v>1993</v>
      </c>
      <c r="E243" s="32">
        <v>130</v>
      </c>
      <c r="F243" s="32">
        <v>4</v>
      </c>
      <c r="G243" s="32">
        <v>4</v>
      </c>
      <c r="H243" s="33">
        <v>25</v>
      </c>
      <c r="I243" s="25">
        <v>0.55000000000000004</v>
      </c>
      <c r="J243" s="25">
        <v>0.17</v>
      </c>
      <c r="K243" s="33">
        <v>60</v>
      </c>
      <c r="L243" s="32">
        <v>2</v>
      </c>
      <c r="M243" s="25">
        <v>0.79</v>
      </c>
      <c r="N243" s="32">
        <v>0</v>
      </c>
    </row>
    <row r="244" spans="1:14">
      <c r="A244" s="19">
        <v>2297136</v>
      </c>
      <c r="B244" s="34">
        <v>3</v>
      </c>
      <c r="C244" s="32">
        <v>9</v>
      </c>
      <c r="D244" s="32">
        <v>1993</v>
      </c>
      <c r="E244" s="32">
        <v>130</v>
      </c>
      <c r="F244" s="32">
        <v>4</v>
      </c>
      <c r="G244" s="32">
        <v>4</v>
      </c>
      <c r="H244" s="33">
        <v>25</v>
      </c>
      <c r="I244" s="25">
        <v>0.55000000000000004</v>
      </c>
      <c r="J244" s="25">
        <v>0.17</v>
      </c>
      <c r="K244" s="33">
        <v>60</v>
      </c>
      <c r="L244" s="32">
        <v>2</v>
      </c>
      <c r="M244" s="25">
        <v>0.79</v>
      </c>
      <c r="N244" s="32">
        <v>0</v>
      </c>
    </row>
    <row r="245" spans="1:14">
      <c r="A245" s="19">
        <v>2204563</v>
      </c>
      <c r="B245" s="34">
        <v>5</v>
      </c>
      <c r="C245" s="32">
        <v>9</v>
      </c>
      <c r="D245" s="32">
        <v>1993</v>
      </c>
      <c r="E245" s="32">
        <v>130</v>
      </c>
      <c r="F245" s="32">
        <v>4</v>
      </c>
      <c r="G245" s="32">
        <v>4</v>
      </c>
      <c r="H245" s="33">
        <v>25</v>
      </c>
      <c r="I245" s="25">
        <v>0.55000000000000004</v>
      </c>
      <c r="J245" s="25">
        <v>0.17</v>
      </c>
      <c r="K245" s="33">
        <v>60</v>
      </c>
      <c r="L245" s="32">
        <v>2</v>
      </c>
      <c r="M245" s="25">
        <v>0.79</v>
      </c>
      <c r="N245" s="32">
        <v>0</v>
      </c>
    </row>
    <row r="246" spans="1:14">
      <c r="A246" s="19">
        <v>862596</v>
      </c>
      <c r="B246" s="34">
        <v>5</v>
      </c>
      <c r="C246" s="32">
        <v>9</v>
      </c>
      <c r="D246" s="32">
        <v>1993</v>
      </c>
      <c r="E246" s="32">
        <v>130</v>
      </c>
      <c r="F246" s="32">
        <v>4</v>
      </c>
      <c r="G246" s="32">
        <v>4</v>
      </c>
      <c r="H246" s="33">
        <v>25</v>
      </c>
      <c r="I246" s="25">
        <v>0.55000000000000004</v>
      </c>
      <c r="J246" s="25">
        <v>0.17</v>
      </c>
      <c r="K246" s="33">
        <v>60</v>
      </c>
      <c r="L246" s="32">
        <v>2</v>
      </c>
      <c r="M246" s="25">
        <v>0.79</v>
      </c>
      <c r="N246" s="32">
        <v>0</v>
      </c>
    </row>
    <row r="247" spans="1:14">
      <c r="A247" s="19">
        <v>134182</v>
      </c>
      <c r="B247" s="34">
        <v>5</v>
      </c>
      <c r="C247" s="32">
        <v>9</v>
      </c>
      <c r="D247" s="32">
        <v>1993</v>
      </c>
      <c r="E247" s="32">
        <v>130</v>
      </c>
      <c r="F247" s="32">
        <v>4</v>
      </c>
      <c r="G247" s="32">
        <v>4</v>
      </c>
      <c r="H247" s="33">
        <v>25</v>
      </c>
      <c r="I247" s="25">
        <v>0.55000000000000004</v>
      </c>
      <c r="J247" s="25">
        <v>0.17</v>
      </c>
      <c r="K247" s="33">
        <v>60</v>
      </c>
      <c r="L247" s="32">
        <v>2</v>
      </c>
      <c r="M247" s="25">
        <v>0.79</v>
      </c>
      <c r="N247" s="32">
        <v>0</v>
      </c>
    </row>
    <row r="248" spans="1:14">
      <c r="A248" s="19">
        <v>1201294</v>
      </c>
      <c r="B248" s="34">
        <v>5</v>
      </c>
      <c r="C248" s="32">
        <v>9</v>
      </c>
      <c r="D248" s="32">
        <v>1993</v>
      </c>
      <c r="E248" s="32">
        <v>130</v>
      </c>
      <c r="F248" s="32">
        <v>4</v>
      </c>
      <c r="G248" s="32">
        <v>4</v>
      </c>
      <c r="H248" s="33">
        <v>25</v>
      </c>
      <c r="I248" s="25">
        <v>0.55000000000000004</v>
      </c>
      <c r="J248" s="25">
        <v>0.17</v>
      </c>
      <c r="K248" s="33">
        <v>60</v>
      </c>
      <c r="L248" s="32">
        <v>2</v>
      </c>
      <c r="M248" s="25">
        <v>0.79</v>
      </c>
      <c r="N248" s="32">
        <v>0</v>
      </c>
    </row>
    <row r="249" spans="1:14">
      <c r="A249" s="19">
        <v>2606799</v>
      </c>
      <c r="B249" s="34">
        <v>5</v>
      </c>
      <c r="C249" s="32">
        <v>9</v>
      </c>
      <c r="D249" s="32">
        <v>1993</v>
      </c>
      <c r="E249" s="32">
        <v>130</v>
      </c>
      <c r="F249" s="32">
        <v>4</v>
      </c>
      <c r="G249" s="32">
        <v>4</v>
      </c>
      <c r="H249" s="33">
        <v>25</v>
      </c>
      <c r="I249" s="25">
        <v>0.55000000000000004</v>
      </c>
      <c r="J249" s="25">
        <v>0.17</v>
      </c>
      <c r="K249" s="33">
        <v>60</v>
      </c>
      <c r="L249" s="32">
        <v>2</v>
      </c>
      <c r="M249" s="25">
        <v>0.79</v>
      </c>
      <c r="N249" s="32">
        <v>0</v>
      </c>
    </row>
    <row r="250" spans="1:14">
      <c r="A250" s="19">
        <v>1558286</v>
      </c>
      <c r="B250" s="34">
        <v>4</v>
      </c>
      <c r="C250" s="32">
        <v>9</v>
      </c>
      <c r="D250" s="32">
        <v>1993</v>
      </c>
      <c r="E250" s="32">
        <v>130</v>
      </c>
      <c r="F250" s="32">
        <v>4</v>
      </c>
      <c r="G250" s="32">
        <v>4</v>
      </c>
      <c r="H250" s="33">
        <v>25</v>
      </c>
      <c r="I250" s="25">
        <v>0.55000000000000004</v>
      </c>
      <c r="J250" s="25">
        <v>0.17</v>
      </c>
      <c r="K250" s="33">
        <v>60</v>
      </c>
      <c r="L250" s="32">
        <v>2</v>
      </c>
      <c r="M250" s="25">
        <v>0.79</v>
      </c>
      <c r="N250" s="32">
        <v>0</v>
      </c>
    </row>
    <row r="251" spans="1:14">
      <c r="A251" s="19">
        <v>2537543</v>
      </c>
      <c r="B251" s="34">
        <v>3</v>
      </c>
      <c r="C251" s="32">
        <v>9</v>
      </c>
      <c r="D251" s="32">
        <v>1993</v>
      </c>
      <c r="E251" s="32">
        <v>130</v>
      </c>
      <c r="F251" s="32">
        <v>4</v>
      </c>
      <c r="G251" s="32">
        <v>4</v>
      </c>
      <c r="H251" s="33">
        <v>25</v>
      </c>
      <c r="I251" s="25">
        <v>0.55000000000000004</v>
      </c>
      <c r="J251" s="25">
        <v>0.17</v>
      </c>
      <c r="K251" s="33">
        <v>60</v>
      </c>
      <c r="L251" s="32">
        <v>2</v>
      </c>
      <c r="M251" s="25">
        <v>0.79</v>
      </c>
      <c r="N251" s="32">
        <v>0</v>
      </c>
    </row>
    <row r="252" spans="1:14">
      <c r="A252" s="19">
        <v>933855</v>
      </c>
      <c r="B252" s="34">
        <v>5</v>
      </c>
      <c r="C252" s="32">
        <v>9</v>
      </c>
      <c r="D252" s="32">
        <v>1993</v>
      </c>
      <c r="E252" s="32">
        <v>130</v>
      </c>
      <c r="F252" s="32">
        <v>4</v>
      </c>
      <c r="G252" s="32">
        <v>4</v>
      </c>
      <c r="H252" s="33">
        <v>25</v>
      </c>
      <c r="I252" s="25">
        <v>0.55000000000000004</v>
      </c>
      <c r="J252" s="25">
        <v>0.17</v>
      </c>
      <c r="K252" s="33">
        <v>60</v>
      </c>
      <c r="L252" s="32">
        <v>2</v>
      </c>
      <c r="M252" s="25">
        <v>0.79</v>
      </c>
      <c r="N252" s="32">
        <v>0</v>
      </c>
    </row>
    <row r="253" spans="1:14">
      <c r="A253" s="19">
        <v>1431356</v>
      </c>
      <c r="B253" s="34">
        <v>4</v>
      </c>
      <c r="C253" s="32">
        <v>9</v>
      </c>
      <c r="D253" s="32">
        <v>1993</v>
      </c>
      <c r="E253" s="32">
        <v>130</v>
      </c>
      <c r="F253" s="32">
        <v>4</v>
      </c>
      <c r="G253" s="32">
        <v>4</v>
      </c>
      <c r="H253" s="33">
        <v>25</v>
      </c>
      <c r="I253" s="25">
        <v>0.55000000000000004</v>
      </c>
      <c r="J253" s="25">
        <v>0.17</v>
      </c>
      <c r="K253" s="33">
        <v>60</v>
      </c>
      <c r="L253" s="32">
        <v>2</v>
      </c>
      <c r="M253" s="25">
        <v>0.79</v>
      </c>
      <c r="N253" s="32">
        <v>0</v>
      </c>
    </row>
    <row r="254" spans="1:14">
      <c r="A254" s="19">
        <v>1110156</v>
      </c>
      <c r="B254" s="34">
        <v>3</v>
      </c>
      <c r="C254" s="32">
        <v>9</v>
      </c>
      <c r="D254" s="32">
        <v>1993</v>
      </c>
      <c r="E254" s="32">
        <v>130</v>
      </c>
      <c r="F254" s="32">
        <v>4</v>
      </c>
      <c r="G254" s="32">
        <v>4</v>
      </c>
      <c r="H254" s="33">
        <v>25</v>
      </c>
      <c r="I254" s="25">
        <v>0.55000000000000004</v>
      </c>
      <c r="J254" s="25">
        <v>0.17</v>
      </c>
      <c r="K254" s="33">
        <v>60</v>
      </c>
      <c r="L254" s="32">
        <v>2</v>
      </c>
      <c r="M254" s="25">
        <v>0.79</v>
      </c>
      <c r="N254" s="32">
        <v>0</v>
      </c>
    </row>
    <row r="255" spans="1:14">
      <c r="A255" s="19">
        <v>2604976</v>
      </c>
      <c r="B255" s="34">
        <v>5</v>
      </c>
      <c r="C255" s="32">
        <v>9</v>
      </c>
      <c r="D255" s="32">
        <v>1993</v>
      </c>
      <c r="E255" s="32">
        <v>130</v>
      </c>
      <c r="F255" s="32">
        <v>4</v>
      </c>
      <c r="G255" s="32">
        <v>4</v>
      </c>
      <c r="H255" s="33">
        <v>25</v>
      </c>
      <c r="I255" s="25">
        <v>0.55000000000000004</v>
      </c>
      <c r="J255" s="25">
        <v>0.17</v>
      </c>
      <c r="K255" s="33">
        <v>60</v>
      </c>
      <c r="L255" s="32">
        <v>2</v>
      </c>
      <c r="M255" s="25">
        <v>0.79</v>
      </c>
      <c r="N255" s="32">
        <v>0</v>
      </c>
    </row>
    <row r="256" spans="1:14">
      <c r="A256" s="19">
        <v>461110</v>
      </c>
      <c r="B256" s="34">
        <v>3</v>
      </c>
      <c r="C256" s="32">
        <v>9</v>
      </c>
      <c r="D256" s="32">
        <v>1993</v>
      </c>
      <c r="E256" s="32">
        <v>130</v>
      </c>
      <c r="F256" s="32">
        <v>4</v>
      </c>
      <c r="G256" s="32">
        <v>4</v>
      </c>
      <c r="H256" s="33">
        <v>25</v>
      </c>
      <c r="I256" s="25">
        <v>0.55000000000000004</v>
      </c>
      <c r="J256" s="25">
        <v>0.17</v>
      </c>
      <c r="K256" s="33">
        <v>60</v>
      </c>
      <c r="L256" s="32">
        <v>2</v>
      </c>
      <c r="M256" s="25">
        <v>0.79</v>
      </c>
      <c r="N256" s="32">
        <v>0</v>
      </c>
    </row>
    <row r="257" spans="1:14">
      <c r="A257" s="19">
        <v>1772901</v>
      </c>
      <c r="B257" s="34">
        <v>4</v>
      </c>
      <c r="C257" s="32">
        <v>9</v>
      </c>
      <c r="D257" s="32">
        <v>1993</v>
      </c>
      <c r="E257" s="32">
        <v>130</v>
      </c>
      <c r="F257" s="32">
        <v>4</v>
      </c>
      <c r="G257" s="32">
        <v>4</v>
      </c>
      <c r="H257" s="33">
        <v>25</v>
      </c>
      <c r="I257" s="25">
        <v>0.55000000000000004</v>
      </c>
      <c r="J257" s="25">
        <v>0.17</v>
      </c>
      <c r="K257" s="33">
        <v>60</v>
      </c>
      <c r="L257" s="32">
        <v>2</v>
      </c>
      <c r="M257" s="25">
        <v>0.79</v>
      </c>
      <c r="N257" s="32">
        <v>0</v>
      </c>
    </row>
    <row r="258" spans="1:14">
      <c r="A258" s="19">
        <v>1852040</v>
      </c>
      <c r="B258" s="34">
        <v>4</v>
      </c>
      <c r="C258" s="32">
        <v>9</v>
      </c>
      <c r="D258" s="32">
        <v>1993</v>
      </c>
      <c r="E258" s="32">
        <v>130</v>
      </c>
      <c r="F258" s="32">
        <v>4</v>
      </c>
      <c r="G258" s="32">
        <v>4</v>
      </c>
      <c r="H258" s="33">
        <v>25</v>
      </c>
      <c r="I258" s="25">
        <v>0.55000000000000004</v>
      </c>
      <c r="J258" s="25">
        <v>0.17</v>
      </c>
      <c r="K258" s="33">
        <v>60</v>
      </c>
      <c r="L258" s="32">
        <v>2</v>
      </c>
      <c r="M258" s="25">
        <v>0.79</v>
      </c>
      <c r="N258" s="32">
        <v>0</v>
      </c>
    </row>
    <row r="259" spans="1:14">
      <c r="A259" s="19">
        <v>2056022</v>
      </c>
      <c r="B259" s="34">
        <v>2</v>
      </c>
      <c r="C259" s="32">
        <v>9</v>
      </c>
      <c r="D259" s="32">
        <v>1993</v>
      </c>
      <c r="E259" s="32">
        <v>130</v>
      </c>
      <c r="F259" s="32">
        <v>4</v>
      </c>
      <c r="G259" s="32">
        <v>4</v>
      </c>
      <c r="H259" s="33">
        <v>25</v>
      </c>
      <c r="I259" s="25">
        <v>0.55000000000000004</v>
      </c>
      <c r="J259" s="25">
        <v>0.17</v>
      </c>
      <c r="K259" s="33">
        <v>60</v>
      </c>
      <c r="L259" s="32">
        <v>2</v>
      </c>
      <c r="M259" s="25">
        <v>0.79</v>
      </c>
      <c r="N259" s="32">
        <v>0</v>
      </c>
    </row>
    <row r="260" spans="1:14">
      <c r="A260" s="19">
        <v>387418</v>
      </c>
      <c r="B260" s="34">
        <v>4</v>
      </c>
      <c r="C260" s="32">
        <v>9</v>
      </c>
      <c r="D260" s="32">
        <v>1993</v>
      </c>
      <c r="E260" s="32">
        <v>130</v>
      </c>
      <c r="F260" s="32">
        <v>4</v>
      </c>
      <c r="G260" s="32">
        <v>4</v>
      </c>
      <c r="H260" s="33">
        <v>25</v>
      </c>
      <c r="I260" s="25">
        <v>0.55000000000000004</v>
      </c>
      <c r="J260" s="25">
        <v>0.17</v>
      </c>
      <c r="K260" s="33">
        <v>60</v>
      </c>
      <c r="L260" s="32">
        <v>2</v>
      </c>
      <c r="M260" s="25">
        <v>0.79</v>
      </c>
      <c r="N260" s="32">
        <v>0</v>
      </c>
    </row>
    <row r="261" spans="1:14">
      <c r="A261" s="19">
        <v>612111</v>
      </c>
      <c r="B261" s="34">
        <v>4</v>
      </c>
      <c r="C261" s="32">
        <v>9</v>
      </c>
      <c r="D261" s="32">
        <v>1993</v>
      </c>
      <c r="E261" s="32">
        <v>130</v>
      </c>
      <c r="F261" s="32">
        <v>4</v>
      </c>
      <c r="G261" s="32">
        <v>4</v>
      </c>
      <c r="H261" s="33">
        <v>25</v>
      </c>
      <c r="I261" s="25">
        <v>0.55000000000000004</v>
      </c>
      <c r="J261" s="25">
        <v>0.17</v>
      </c>
      <c r="K261" s="33">
        <v>60</v>
      </c>
      <c r="L261" s="32">
        <v>2</v>
      </c>
      <c r="M261" s="25">
        <v>0.79</v>
      </c>
      <c r="N261" s="32">
        <v>0</v>
      </c>
    </row>
    <row r="262" spans="1:14">
      <c r="A262" s="19">
        <v>1446775</v>
      </c>
      <c r="B262" s="34">
        <v>5</v>
      </c>
      <c r="C262" s="32">
        <v>9</v>
      </c>
      <c r="D262" s="32">
        <v>1993</v>
      </c>
      <c r="E262" s="32">
        <v>130</v>
      </c>
      <c r="F262" s="32">
        <v>4</v>
      </c>
      <c r="G262" s="32">
        <v>4</v>
      </c>
      <c r="H262" s="33">
        <v>25</v>
      </c>
      <c r="I262" s="25">
        <v>0.55000000000000004</v>
      </c>
      <c r="J262" s="25">
        <v>0.17</v>
      </c>
      <c r="K262" s="33">
        <v>60</v>
      </c>
      <c r="L262" s="32">
        <v>2</v>
      </c>
      <c r="M262" s="25">
        <v>0.79</v>
      </c>
      <c r="N262" s="32">
        <v>0</v>
      </c>
    </row>
    <row r="263" spans="1:14">
      <c r="A263" s="19">
        <v>1702270</v>
      </c>
      <c r="B263" s="34">
        <v>5</v>
      </c>
      <c r="C263" s="32">
        <v>9</v>
      </c>
      <c r="D263" s="32">
        <v>1993</v>
      </c>
      <c r="E263" s="32">
        <v>130</v>
      </c>
      <c r="F263" s="32">
        <v>4</v>
      </c>
      <c r="G263" s="32">
        <v>4</v>
      </c>
      <c r="H263" s="33">
        <v>25</v>
      </c>
      <c r="I263" s="25">
        <v>0.55000000000000004</v>
      </c>
      <c r="J263" s="25">
        <v>0.17</v>
      </c>
      <c r="K263" s="33">
        <v>60</v>
      </c>
      <c r="L263" s="32">
        <v>2</v>
      </c>
      <c r="M263" s="25">
        <v>0.79</v>
      </c>
      <c r="N263" s="32">
        <v>0</v>
      </c>
    </row>
    <row r="264" spans="1:14">
      <c r="A264" s="19">
        <v>1002688</v>
      </c>
      <c r="B264" s="34">
        <v>4</v>
      </c>
      <c r="C264" s="32">
        <v>9</v>
      </c>
      <c r="D264" s="32">
        <v>1993</v>
      </c>
      <c r="E264" s="32">
        <v>130</v>
      </c>
      <c r="F264" s="32">
        <v>4</v>
      </c>
      <c r="G264" s="32">
        <v>4</v>
      </c>
      <c r="H264" s="33">
        <v>25</v>
      </c>
      <c r="I264" s="25">
        <v>0.55000000000000004</v>
      </c>
      <c r="J264" s="25">
        <v>0.17</v>
      </c>
      <c r="K264" s="33">
        <v>60</v>
      </c>
      <c r="L264" s="32">
        <v>2</v>
      </c>
      <c r="M264" s="25">
        <v>0.79</v>
      </c>
      <c r="N264" s="32">
        <v>0</v>
      </c>
    </row>
    <row r="265" spans="1:14">
      <c r="A265" s="19">
        <v>1002780</v>
      </c>
      <c r="B265" s="34">
        <v>5</v>
      </c>
      <c r="C265" s="32">
        <v>9</v>
      </c>
      <c r="D265" s="32">
        <v>1993</v>
      </c>
      <c r="E265" s="32">
        <v>130</v>
      </c>
      <c r="F265" s="32">
        <v>4</v>
      </c>
      <c r="G265" s="32">
        <v>4</v>
      </c>
      <c r="H265" s="33">
        <v>25</v>
      </c>
      <c r="I265" s="25">
        <v>0.55000000000000004</v>
      </c>
      <c r="J265" s="25">
        <v>0.17</v>
      </c>
      <c r="K265" s="33">
        <v>60</v>
      </c>
      <c r="L265" s="32">
        <v>2</v>
      </c>
      <c r="M265" s="25">
        <v>0.79</v>
      </c>
      <c r="N265" s="32">
        <v>0</v>
      </c>
    </row>
    <row r="266" spans="1:14">
      <c r="A266" s="19">
        <v>2387919</v>
      </c>
      <c r="B266" s="34">
        <v>5</v>
      </c>
      <c r="C266" s="32">
        <v>9</v>
      </c>
      <c r="D266" s="32">
        <v>1993</v>
      </c>
      <c r="E266" s="32">
        <v>130</v>
      </c>
      <c r="F266" s="32">
        <v>4</v>
      </c>
      <c r="G266" s="32">
        <v>4</v>
      </c>
      <c r="H266" s="33">
        <v>25</v>
      </c>
      <c r="I266" s="25">
        <v>0.55000000000000004</v>
      </c>
      <c r="J266" s="25">
        <v>0.17</v>
      </c>
      <c r="K266" s="33">
        <v>60</v>
      </c>
      <c r="L266" s="32">
        <v>2</v>
      </c>
      <c r="M266" s="25">
        <v>0.79</v>
      </c>
      <c r="N266" s="32">
        <v>0</v>
      </c>
    </row>
    <row r="267" spans="1:14">
      <c r="A267" s="19">
        <v>1830000</v>
      </c>
      <c r="B267" s="34">
        <v>5</v>
      </c>
      <c r="C267" s="32">
        <v>9</v>
      </c>
      <c r="D267" s="32">
        <v>1993</v>
      </c>
      <c r="E267" s="32">
        <v>130</v>
      </c>
      <c r="F267" s="32">
        <v>4</v>
      </c>
      <c r="G267" s="32">
        <v>4</v>
      </c>
      <c r="H267" s="33">
        <v>25</v>
      </c>
      <c r="I267" s="25">
        <v>0.55000000000000004</v>
      </c>
      <c r="J267" s="25">
        <v>0.17</v>
      </c>
      <c r="K267" s="33">
        <v>60</v>
      </c>
      <c r="L267" s="32">
        <v>2</v>
      </c>
      <c r="M267" s="25">
        <v>0.79</v>
      </c>
      <c r="N267" s="32">
        <v>0</v>
      </c>
    </row>
    <row r="268" spans="1:14">
      <c r="A268" s="19">
        <v>1931026</v>
      </c>
      <c r="B268" s="34">
        <v>5</v>
      </c>
      <c r="C268" s="32">
        <v>9</v>
      </c>
      <c r="D268" s="32">
        <v>1993</v>
      </c>
      <c r="E268" s="32">
        <v>130</v>
      </c>
      <c r="F268" s="32">
        <v>4</v>
      </c>
      <c r="G268" s="32">
        <v>4</v>
      </c>
      <c r="H268" s="33">
        <v>25</v>
      </c>
      <c r="I268" s="25">
        <v>0.55000000000000004</v>
      </c>
      <c r="J268" s="25">
        <v>0.17</v>
      </c>
      <c r="K268" s="33">
        <v>60</v>
      </c>
      <c r="L268" s="32">
        <v>2</v>
      </c>
      <c r="M268" s="25">
        <v>0.79</v>
      </c>
      <c r="N268" s="32">
        <v>0</v>
      </c>
    </row>
    <row r="269" spans="1:14">
      <c r="A269" s="19">
        <v>917571</v>
      </c>
      <c r="B269" s="34">
        <v>5</v>
      </c>
      <c r="C269" s="32">
        <v>9</v>
      </c>
      <c r="D269" s="32">
        <v>1993</v>
      </c>
      <c r="E269" s="32">
        <v>130</v>
      </c>
      <c r="F269" s="32">
        <v>4</v>
      </c>
      <c r="G269" s="32">
        <v>4</v>
      </c>
      <c r="H269" s="33">
        <v>25</v>
      </c>
      <c r="I269" s="25">
        <v>0.55000000000000004</v>
      </c>
      <c r="J269" s="25">
        <v>0.17</v>
      </c>
      <c r="K269" s="33">
        <v>60</v>
      </c>
      <c r="L269" s="32">
        <v>2</v>
      </c>
      <c r="M269" s="25">
        <v>0.79</v>
      </c>
      <c r="N269" s="32">
        <v>0</v>
      </c>
    </row>
    <row r="270" spans="1:14">
      <c r="A270" s="19">
        <v>2433610</v>
      </c>
      <c r="B270" s="34">
        <v>4</v>
      </c>
      <c r="C270" s="32">
        <v>9</v>
      </c>
      <c r="D270" s="32">
        <v>1993</v>
      </c>
      <c r="E270" s="32">
        <v>130</v>
      </c>
      <c r="F270" s="32">
        <v>4</v>
      </c>
      <c r="G270" s="32">
        <v>4</v>
      </c>
      <c r="H270" s="33">
        <v>25</v>
      </c>
      <c r="I270" s="25">
        <v>0.55000000000000004</v>
      </c>
      <c r="J270" s="25">
        <v>0.17</v>
      </c>
      <c r="K270" s="33">
        <v>60</v>
      </c>
      <c r="L270" s="32">
        <v>2</v>
      </c>
      <c r="M270" s="25">
        <v>0.79</v>
      </c>
      <c r="N270" s="32">
        <v>0</v>
      </c>
    </row>
    <row r="271" spans="1:14">
      <c r="A271" s="19">
        <v>844049</v>
      </c>
      <c r="B271" s="34">
        <v>5</v>
      </c>
      <c r="C271" s="32">
        <v>9</v>
      </c>
      <c r="D271" s="32">
        <v>1993</v>
      </c>
      <c r="E271" s="32">
        <v>130</v>
      </c>
      <c r="F271" s="32">
        <v>4</v>
      </c>
      <c r="G271" s="32">
        <v>4</v>
      </c>
      <c r="H271" s="33">
        <v>25</v>
      </c>
      <c r="I271" s="25">
        <v>0.55000000000000004</v>
      </c>
      <c r="J271" s="25">
        <v>0.17</v>
      </c>
      <c r="K271" s="33">
        <v>60</v>
      </c>
      <c r="L271" s="32">
        <v>2</v>
      </c>
      <c r="M271" s="25">
        <v>0.79</v>
      </c>
      <c r="N271" s="32">
        <v>0</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sheetPr published="0"/>
  <dimension ref="A1:W428"/>
  <sheetViews>
    <sheetView workbookViewId="0">
      <selection activeCell="K2" sqref="A1:W271"/>
    </sheetView>
  </sheetViews>
  <sheetFormatPr defaultRowHeight="15"/>
  <cols>
    <col min="2" max="2" width="13.7109375" customWidth="1"/>
    <col min="3" max="3" width="10.85546875" customWidth="1"/>
    <col min="4" max="4" width="16" customWidth="1"/>
    <col min="5" max="5" width="11.28515625" customWidth="1"/>
    <col min="6" max="6" width="11.140625" customWidth="1"/>
    <col min="10" max="10" width="13.42578125" bestFit="1" customWidth="1"/>
    <col min="11" max="11" width="14.5703125" style="51" customWidth="1"/>
    <col min="12" max="12" width="14.7109375" bestFit="1" customWidth="1"/>
    <col min="13" max="13" width="21.85546875" bestFit="1" customWidth="1"/>
    <col min="14" max="14" width="20.5703125" bestFit="1" customWidth="1"/>
    <col min="15" max="15" width="35.7109375" bestFit="1" customWidth="1"/>
    <col min="16" max="16" width="27.28515625" bestFit="1" customWidth="1"/>
    <col min="17" max="17" width="44.85546875" bestFit="1" customWidth="1"/>
    <col min="18" max="18" width="30" bestFit="1" customWidth="1"/>
    <col min="19" max="19" width="22.5703125" bestFit="1" customWidth="1"/>
    <col min="20" max="20" width="34.140625" bestFit="1" customWidth="1"/>
    <col min="21" max="21" width="34.5703125" bestFit="1" customWidth="1"/>
    <col min="22" max="23" width="27.140625" bestFit="1" customWidth="1"/>
  </cols>
  <sheetData>
    <row r="1" spans="1:23" s="48" customFormat="1" ht="31.5" customHeight="1">
      <c r="A1" s="45" t="s">
        <v>193</v>
      </c>
      <c r="B1" s="45" t="s">
        <v>62</v>
      </c>
      <c r="C1" s="45" t="s">
        <v>63</v>
      </c>
      <c r="D1" s="45" t="s">
        <v>200</v>
      </c>
      <c r="E1" s="45" t="s">
        <v>61</v>
      </c>
      <c r="F1" s="45" t="s">
        <v>60</v>
      </c>
      <c r="G1" s="45" t="s">
        <v>68</v>
      </c>
      <c r="H1" s="45" t="s">
        <v>79</v>
      </c>
      <c r="I1" s="45" t="s">
        <v>69</v>
      </c>
      <c r="J1" s="45" t="s">
        <v>70</v>
      </c>
      <c r="K1" s="52" t="s">
        <v>80</v>
      </c>
      <c r="L1" s="46" t="s">
        <v>92</v>
      </c>
      <c r="M1" s="46" t="s">
        <v>93</v>
      </c>
      <c r="N1" s="46" t="s">
        <v>0</v>
      </c>
      <c r="O1" s="46" t="s">
        <v>1</v>
      </c>
      <c r="P1" s="46" t="s">
        <v>191</v>
      </c>
      <c r="Q1" s="47" t="s">
        <v>192</v>
      </c>
      <c r="R1" s="46" t="s">
        <v>11</v>
      </c>
      <c r="S1" s="46" t="s">
        <v>12</v>
      </c>
      <c r="T1" s="46" t="s">
        <v>3</v>
      </c>
      <c r="U1" s="46" t="s">
        <v>8</v>
      </c>
      <c r="V1" s="46" t="s">
        <v>13</v>
      </c>
      <c r="W1" s="46" t="s">
        <v>14</v>
      </c>
    </row>
    <row r="2" spans="1:23">
      <c r="A2" s="31">
        <v>1466323</v>
      </c>
      <c r="B2" s="19">
        <v>4</v>
      </c>
      <c r="C2" s="19">
        <v>4</v>
      </c>
      <c r="D2" s="19">
        <v>5</v>
      </c>
      <c r="E2" s="19">
        <v>4</v>
      </c>
      <c r="F2" s="19">
        <v>5</v>
      </c>
      <c r="G2" s="19">
        <v>4</v>
      </c>
      <c r="H2" s="19">
        <v>3</v>
      </c>
      <c r="I2" s="19">
        <v>4</v>
      </c>
      <c r="J2" s="49">
        <v>3</v>
      </c>
      <c r="K2" s="41">
        <v>3</v>
      </c>
      <c r="L2" s="32">
        <v>1</v>
      </c>
      <c r="M2" s="32">
        <v>2002</v>
      </c>
      <c r="N2" s="32">
        <v>119</v>
      </c>
      <c r="O2" s="32">
        <v>2</v>
      </c>
      <c r="P2" s="32">
        <v>3</v>
      </c>
      <c r="Q2" s="33">
        <v>60</v>
      </c>
      <c r="R2" s="25">
        <v>0.66</v>
      </c>
      <c r="S2" s="25">
        <v>0.67</v>
      </c>
      <c r="T2" s="33">
        <v>121.46899999999999</v>
      </c>
      <c r="U2" s="32">
        <v>7</v>
      </c>
      <c r="V2" s="25">
        <v>0.82</v>
      </c>
      <c r="W2" s="24">
        <v>0</v>
      </c>
    </row>
    <row r="3" spans="1:23">
      <c r="A3" s="31">
        <v>1691090</v>
      </c>
      <c r="B3" s="19">
        <v>4</v>
      </c>
      <c r="C3" s="19">
        <v>5</v>
      </c>
      <c r="D3" s="19">
        <v>5</v>
      </c>
      <c r="E3" s="19">
        <v>5</v>
      </c>
      <c r="F3" s="19">
        <v>5</v>
      </c>
      <c r="G3" s="19">
        <v>3</v>
      </c>
      <c r="H3" s="19">
        <v>3</v>
      </c>
      <c r="I3" s="19">
        <v>4</v>
      </c>
      <c r="J3" s="49">
        <v>5</v>
      </c>
      <c r="K3" s="41">
        <v>5</v>
      </c>
      <c r="L3" s="32">
        <v>1</v>
      </c>
      <c r="M3" s="32">
        <v>2002</v>
      </c>
      <c r="N3" s="32">
        <v>119</v>
      </c>
      <c r="O3" s="32">
        <v>2</v>
      </c>
      <c r="P3" s="32">
        <v>3</v>
      </c>
      <c r="Q3" s="33">
        <v>60</v>
      </c>
      <c r="R3" s="25">
        <v>0.66</v>
      </c>
      <c r="S3" s="25">
        <v>0.67</v>
      </c>
      <c r="T3" s="33">
        <v>121.46899999999999</v>
      </c>
      <c r="U3" s="32">
        <v>7</v>
      </c>
      <c r="V3" s="25">
        <v>0.82</v>
      </c>
      <c r="W3" s="24">
        <v>0</v>
      </c>
    </row>
    <row r="4" spans="1:23">
      <c r="A4" s="31">
        <v>1558286</v>
      </c>
      <c r="B4" s="19">
        <v>4</v>
      </c>
      <c r="C4" s="19">
        <v>2</v>
      </c>
      <c r="D4" s="19">
        <v>2</v>
      </c>
      <c r="E4" s="19">
        <v>5</v>
      </c>
      <c r="F4" s="19">
        <v>4</v>
      </c>
      <c r="G4" s="19">
        <v>3</v>
      </c>
      <c r="H4" s="19">
        <v>2</v>
      </c>
      <c r="I4" s="19">
        <v>5</v>
      </c>
      <c r="J4" s="49">
        <v>5</v>
      </c>
      <c r="K4" s="41">
        <v>5</v>
      </c>
      <c r="L4" s="32">
        <v>1</v>
      </c>
      <c r="M4" s="32">
        <v>2002</v>
      </c>
      <c r="N4" s="32">
        <v>119</v>
      </c>
      <c r="O4" s="32">
        <v>2</v>
      </c>
      <c r="P4" s="32">
        <v>3</v>
      </c>
      <c r="Q4" s="33">
        <v>60</v>
      </c>
      <c r="R4" s="25">
        <v>0.66</v>
      </c>
      <c r="S4" s="25">
        <v>0.67</v>
      </c>
      <c r="T4" s="33">
        <v>121.46899999999999</v>
      </c>
      <c r="U4" s="32">
        <v>7</v>
      </c>
      <c r="V4" s="25">
        <v>0.82</v>
      </c>
      <c r="W4" s="24">
        <v>0</v>
      </c>
    </row>
    <row r="5" spans="1:23">
      <c r="A5" s="31">
        <v>478932</v>
      </c>
      <c r="B5" s="19">
        <v>4</v>
      </c>
      <c r="C5" s="19">
        <v>3</v>
      </c>
      <c r="D5" s="19">
        <v>5</v>
      </c>
      <c r="E5" s="19">
        <v>3</v>
      </c>
      <c r="F5" s="19">
        <v>5</v>
      </c>
      <c r="G5" s="19">
        <v>4</v>
      </c>
      <c r="H5" s="19">
        <v>4</v>
      </c>
      <c r="I5" s="19">
        <v>4</v>
      </c>
      <c r="J5" s="49">
        <v>3</v>
      </c>
      <c r="K5" s="41">
        <v>4</v>
      </c>
      <c r="L5" s="32">
        <v>1</v>
      </c>
      <c r="M5" s="32">
        <v>2002</v>
      </c>
      <c r="N5" s="32">
        <v>119</v>
      </c>
      <c r="O5" s="32">
        <v>2</v>
      </c>
      <c r="P5" s="32">
        <v>3</v>
      </c>
      <c r="Q5" s="33">
        <v>60</v>
      </c>
      <c r="R5" s="25">
        <v>0.66</v>
      </c>
      <c r="S5" s="25">
        <v>0.67</v>
      </c>
      <c r="T5" s="33">
        <v>121.46899999999999</v>
      </c>
      <c r="U5" s="32">
        <v>7</v>
      </c>
      <c r="V5" s="25">
        <v>0.82</v>
      </c>
      <c r="W5" s="24">
        <v>0</v>
      </c>
    </row>
    <row r="6" spans="1:23">
      <c r="A6" s="31">
        <v>1114324</v>
      </c>
      <c r="B6" s="19">
        <v>4</v>
      </c>
      <c r="C6" s="19">
        <v>3</v>
      </c>
      <c r="D6" s="19">
        <v>4</v>
      </c>
      <c r="E6" s="19">
        <v>3</v>
      </c>
      <c r="F6" s="19">
        <v>4</v>
      </c>
      <c r="G6" s="19">
        <v>4</v>
      </c>
      <c r="H6" s="19">
        <v>3</v>
      </c>
      <c r="I6" s="19">
        <v>4</v>
      </c>
      <c r="J6" s="49">
        <v>3</v>
      </c>
      <c r="K6" s="41">
        <v>4</v>
      </c>
      <c r="L6" s="32">
        <v>1</v>
      </c>
      <c r="M6" s="32">
        <v>2002</v>
      </c>
      <c r="N6" s="32">
        <v>119</v>
      </c>
      <c r="O6" s="32">
        <v>2</v>
      </c>
      <c r="P6" s="32">
        <v>3</v>
      </c>
      <c r="Q6" s="33">
        <v>60</v>
      </c>
      <c r="R6" s="25">
        <v>0.66</v>
      </c>
      <c r="S6" s="25">
        <v>0.67</v>
      </c>
      <c r="T6" s="33">
        <v>121.46899999999999</v>
      </c>
      <c r="U6" s="32">
        <v>7</v>
      </c>
      <c r="V6" s="25">
        <v>0.82</v>
      </c>
      <c r="W6" s="24">
        <v>0</v>
      </c>
    </row>
    <row r="7" spans="1:23">
      <c r="A7" s="31">
        <v>1582151</v>
      </c>
      <c r="B7" s="19">
        <v>3</v>
      </c>
      <c r="C7" s="19">
        <v>3</v>
      </c>
      <c r="D7" s="19">
        <v>5</v>
      </c>
      <c r="E7" s="19">
        <v>5</v>
      </c>
      <c r="F7" s="19">
        <v>4</v>
      </c>
      <c r="G7" s="19">
        <v>4</v>
      </c>
      <c r="H7" s="19">
        <v>3</v>
      </c>
      <c r="I7" s="19">
        <v>3</v>
      </c>
      <c r="J7" s="49">
        <v>4</v>
      </c>
      <c r="K7" s="41">
        <v>4</v>
      </c>
      <c r="L7" s="32">
        <v>1</v>
      </c>
      <c r="M7" s="32">
        <v>2002</v>
      </c>
      <c r="N7" s="32">
        <v>119</v>
      </c>
      <c r="O7" s="32">
        <v>2</v>
      </c>
      <c r="P7" s="32">
        <v>3</v>
      </c>
      <c r="Q7" s="33">
        <v>60</v>
      </c>
      <c r="R7" s="25">
        <v>0.66</v>
      </c>
      <c r="S7" s="25">
        <v>0.67</v>
      </c>
      <c r="T7" s="33">
        <v>121.46899999999999</v>
      </c>
      <c r="U7" s="32">
        <v>7</v>
      </c>
      <c r="V7" s="25">
        <v>0.82</v>
      </c>
      <c r="W7" s="24">
        <v>0</v>
      </c>
    </row>
    <row r="8" spans="1:23">
      <c r="A8" s="31">
        <v>2238060</v>
      </c>
      <c r="B8" s="19">
        <v>5</v>
      </c>
      <c r="C8" s="19">
        <v>5</v>
      </c>
      <c r="D8" s="19">
        <v>5</v>
      </c>
      <c r="E8" s="19">
        <v>5</v>
      </c>
      <c r="F8" s="19">
        <v>5</v>
      </c>
      <c r="G8" s="19">
        <v>4</v>
      </c>
      <c r="H8" s="19">
        <v>5</v>
      </c>
      <c r="I8" s="19">
        <v>5</v>
      </c>
      <c r="J8" s="49">
        <v>5</v>
      </c>
      <c r="K8" s="41">
        <v>4</v>
      </c>
      <c r="L8" s="32">
        <v>1</v>
      </c>
      <c r="M8" s="32">
        <v>2002</v>
      </c>
      <c r="N8" s="32">
        <v>119</v>
      </c>
      <c r="O8" s="32">
        <v>2</v>
      </c>
      <c r="P8" s="32">
        <v>3</v>
      </c>
      <c r="Q8" s="33">
        <v>60</v>
      </c>
      <c r="R8" s="25">
        <v>0.66</v>
      </c>
      <c r="S8" s="25">
        <v>0.67</v>
      </c>
      <c r="T8" s="33">
        <v>121.46899999999999</v>
      </c>
      <c r="U8" s="32">
        <v>7</v>
      </c>
      <c r="V8" s="25">
        <v>0.82</v>
      </c>
      <c r="W8" s="24">
        <v>0</v>
      </c>
    </row>
    <row r="9" spans="1:23">
      <c r="A9" s="31">
        <v>774602</v>
      </c>
      <c r="B9" s="19">
        <v>5</v>
      </c>
      <c r="C9" s="19">
        <v>5</v>
      </c>
      <c r="D9" s="19">
        <v>5</v>
      </c>
      <c r="E9" s="19">
        <v>5</v>
      </c>
      <c r="F9" s="19">
        <v>5</v>
      </c>
      <c r="G9" s="19">
        <v>4</v>
      </c>
      <c r="H9" s="19">
        <v>3</v>
      </c>
      <c r="I9" s="19">
        <v>5</v>
      </c>
      <c r="J9" s="49">
        <v>4</v>
      </c>
      <c r="K9" s="41">
        <v>5</v>
      </c>
      <c r="L9" s="32">
        <v>1</v>
      </c>
      <c r="M9" s="32">
        <v>2002</v>
      </c>
      <c r="N9" s="32">
        <v>119</v>
      </c>
      <c r="O9" s="32">
        <v>2</v>
      </c>
      <c r="P9" s="32">
        <v>3</v>
      </c>
      <c r="Q9" s="33">
        <v>60</v>
      </c>
      <c r="R9" s="25">
        <v>0.66</v>
      </c>
      <c r="S9" s="25">
        <v>0.67</v>
      </c>
      <c r="T9" s="33">
        <v>121.46899999999999</v>
      </c>
      <c r="U9" s="32">
        <v>7</v>
      </c>
      <c r="V9" s="25">
        <v>0.82</v>
      </c>
      <c r="W9" s="24">
        <v>0</v>
      </c>
    </row>
    <row r="10" spans="1:23">
      <c r="A10" s="31">
        <v>2320222</v>
      </c>
      <c r="B10" s="19">
        <v>4</v>
      </c>
      <c r="C10" s="19">
        <v>3</v>
      </c>
      <c r="D10" s="19">
        <v>5</v>
      </c>
      <c r="E10" s="19">
        <v>5</v>
      </c>
      <c r="F10" s="19">
        <v>5</v>
      </c>
      <c r="G10" s="19">
        <v>4</v>
      </c>
      <c r="H10" s="19">
        <v>5</v>
      </c>
      <c r="I10" s="19">
        <v>5</v>
      </c>
      <c r="J10" s="49">
        <v>5</v>
      </c>
      <c r="K10" s="41">
        <v>5</v>
      </c>
      <c r="L10" s="32">
        <v>1</v>
      </c>
      <c r="M10" s="32">
        <v>2002</v>
      </c>
      <c r="N10" s="32">
        <v>119</v>
      </c>
      <c r="O10" s="32">
        <v>2</v>
      </c>
      <c r="P10" s="32">
        <v>3</v>
      </c>
      <c r="Q10" s="33">
        <v>60</v>
      </c>
      <c r="R10" s="25">
        <v>0.66</v>
      </c>
      <c r="S10" s="25">
        <v>0.67</v>
      </c>
      <c r="T10" s="33">
        <v>121.46899999999999</v>
      </c>
      <c r="U10" s="32">
        <v>7</v>
      </c>
      <c r="V10" s="25">
        <v>0.82</v>
      </c>
      <c r="W10" s="24">
        <v>0</v>
      </c>
    </row>
    <row r="11" spans="1:23">
      <c r="A11" s="31">
        <v>2283770</v>
      </c>
      <c r="B11" s="19">
        <v>5</v>
      </c>
      <c r="C11" s="19">
        <v>5</v>
      </c>
      <c r="D11" s="19">
        <v>5</v>
      </c>
      <c r="E11" s="19">
        <v>5</v>
      </c>
      <c r="F11" s="19">
        <v>5</v>
      </c>
      <c r="G11" s="19">
        <v>5</v>
      </c>
      <c r="H11" s="19">
        <v>3</v>
      </c>
      <c r="I11" s="19">
        <v>4</v>
      </c>
      <c r="J11" s="49">
        <v>5</v>
      </c>
      <c r="K11" s="41">
        <v>3</v>
      </c>
      <c r="L11" s="32">
        <v>1</v>
      </c>
      <c r="M11" s="32">
        <v>2002</v>
      </c>
      <c r="N11" s="32">
        <v>119</v>
      </c>
      <c r="O11" s="32">
        <v>2</v>
      </c>
      <c r="P11" s="32">
        <v>3</v>
      </c>
      <c r="Q11" s="33">
        <v>60</v>
      </c>
      <c r="R11" s="25">
        <v>0.66</v>
      </c>
      <c r="S11" s="25">
        <v>0.67</v>
      </c>
      <c r="T11" s="33">
        <v>121.46899999999999</v>
      </c>
      <c r="U11" s="32">
        <v>7</v>
      </c>
      <c r="V11" s="25">
        <v>0.82</v>
      </c>
      <c r="W11" s="24">
        <v>0</v>
      </c>
    </row>
    <row r="12" spans="1:23">
      <c r="A12" s="31">
        <v>2349412</v>
      </c>
      <c r="B12" s="19">
        <v>5</v>
      </c>
      <c r="C12" s="19">
        <v>5</v>
      </c>
      <c r="D12" s="19">
        <v>4</v>
      </c>
      <c r="E12" s="19">
        <v>5</v>
      </c>
      <c r="F12" s="19">
        <v>5</v>
      </c>
      <c r="G12" s="19">
        <v>3</v>
      </c>
      <c r="H12" s="19">
        <v>3</v>
      </c>
      <c r="I12" s="19">
        <v>4</v>
      </c>
      <c r="J12" s="49">
        <v>4</v>
      </c>
      <c r="K12" s="41">
        <v>5</v>
      </c>
      <c r="L12" s="32">
        <v>1</v>
      </c>
      <c r="M12" s="32">
        <v>2002</v>
      </c>
      <c r="N12" s="32">
        <v>119</v>
      </c>
      <c r="O12" s="32">
        <v>2</v>
      </c>
      <c r="P12" s="32">
        <v>3</v>
      </c>
      <c r="Q12" s="33">
        <v>60</v>
      </c>
      <c r="R12" s="25">
        <v>0.66</v>
      </c>
      <c r="S12" s="25">
        <v>0.67</v>
      </c>
      <c r="T12" s="33">
        <v>121.46899999999999</v>
      </c>
      <c r="U12" s="32">
        <v>7</v>
      </c>
      <c r="V12" s="25">
        <v>0.82</v>
      </c>
      <c r="W12" s="24">
        <v>0</v>
      </c>
    </row>
    <row r="13" spans="1:23">
      <c r="A13" s="31">
        <v>370735</v>
      </c>
      <c r="B13" s="19">
        <v>3</v>
      </c>
      <c r="C13" s="19">
        <v>3</v>
      </c>
      <c r="D13" s="19">
        <v>4</v>
      </c>
      <c r="E13" s="19">
        <v>4</v>
      </c>
      <c r="F13" s="19">
        <v>4</v>
      </c>
      <c r="G13" s="19">
        <v>4</v>
      </c>
      <c r="H13" s="19">
        <v>2</v>
      </c>
      <c r="I13" s="19">
        <v>2</v>
      </c>
      <c r="J13" s="49">
        <v>3</v>
      </c>
      <c r="K13" s="41">
        <v>3</v>
      </c>
      <c r="L13" s="32">
        <v>1</v>
      </c>
      <c r="M13" s="32">
        <v>2002</v>
      </c>
      <c r="N13" s="32">
        <v>119</v>
      </c>
      <c r="O13" s="32">
        <v>2</v>
      </c>
      <c r="P13" s="32">
        <v>3</v>
      </c>
      <c r="Q13" s="33">
        <v>60</v>
      </c>
      <c r="R13" s="25">
        <v>0.66</v>
      </c>
      <c r="S13" s="25">
        <v>0.67</v>
      </c>
      <c r="T13" s="33">
        <v>121.46899999999999</v>
      </c>
      <c r="U13" s="32">
        <v>7</v>
      </c>
      <c r="V13" s="25">
        <v>0.82</v>
      </c>
      <c r="W13" s="24">
        <v>0</v>
      </c>
    </row>
    <row r="14" spans="1:23">
      <c r="A14" s="31">
        <v>2297136</v>
      </c>
      <c r="B14" s="19">
        <v>3</v>
      </c>
      <c r="C14" s="19">
        <v>2</v>
      </c>
      <c r="D14" s="19">
        <v>5</v>
      </c>
      <c r="E14" s="19">
        <v>5</v>
      </c>
      <c r="F14" s="19">
        <v>4</v>
      </c>
      <c r="G14" s="19">
        <v>1</v>
      </c>
      <c r="H14" s="19">
        <v>1</v>
      </c>
      <c r="I14" s="19">
        <v>3</v>
      </c>
      <c r="J14" s="49">
        <v>5</v>
      </c>
      <c r="K14" s="41">
        <v>4</v>
      </c>
      <c r="L14" s="32">
        <v>1</v>
      </c>
      <c r="M14" s="32">
        <v>2002</v>
      </c>
      <c r="N14" s="32">
        <v>119</v>
      </c>
      <c r="O14" s="32">
        <v>2</v>
      </c>
      <c r="P14" s="32">
        <v>3</v>
      </c>
      <c r="Q14" s="33">
        <v>60</v>
      </c>
      <c r="R14" s="25">
        <v>0.66</v>
      </c>
      <c r="S14" s="25">
        <v>0.67</v>
      </c>
      <c r="T14" s="33">
        <v>121.46899999999999</v>
      </c>
      <c r="U14" s="32">
        <v>7</v>
      </c>
      <c r="V14" s="25">
        <v>0.82</v>
      </c>
      <c r="W14" s="24">
        <v>0</v>
      </c>
    </row>
    <row r="15" spans="1:23">
      <c r="A15" s="31">
        <v>521315</v>
      </c>
      <c r="B15" s="19">
        <v>4</v>
      </c>
      <c r="C15" s="19">
        <v>4</v>
      </c>
      <c r="D15" s="19">
        <v>5</v>
      </c>
      <c r="E15" s="19">
        <v>5</v>
      </c>
      <c r="F15" s="19">
        <v>5</v>
      </c>
      <c r="G15" s="19">
        <v>3</v>
      </c>
      <c r="H15" s="19">
        <v>4</v>
      </c>
      <c r="I15" s="19">
        <v>4</v>
      </c>
      <c r="J15" s="49">
        <v>4</v>
      </c>
      <c r="K15" s="41">
        <v>5</v>
      </c>
      <c r="L15" s="32">
        <v>1</v>
      </c>
      <c r="M15" s="32">
        <v>2002</v>
      </c>
      <c r="N15" s="32">
        <v>119</v>
      </c>
      <c r="O15" s="32">
        <v>2</v>
      </c>
      <c r="P15" s="32">
        <v>3</v>
      </c>
      <c r="Q15" s="33">
        <v>60</v>
      </c>
      <c r="R15" s="25">
        <v>0.66</v>
      </c>
      <c r="S15" s="25">
        <v>0.67</v>
      </c>
      <c r="T15" s="33">
        <v>121.46899999999999</v>
      </c>
      <c r="U15" s="32">
        <v>7</v>
      </c>
      <c r="V15" s="25">
        <v>0.82</v>
      </c>
      <c r="W15" s="24">
        <v>0</v>
      </c>
    </row>
    <row r="16" spans="1:23">
      <c r="A16" s="31">
        <v>1624047</v>
      </c>
      <c r="B16" s="19">
        <v>4</v>
      </c>
      <c r="C16" s="19">
        <v>5</v>
      </c>
      <c r="D16" s="19">
        <v>5</v>
      </c>
      <c r="E16" s="19">
        <v>5</v>
      </c>
      <c r="F16" s="19">
        <v>5</v>
      </c>
      <c r="G16" s="19">
        <v>3</v>
      </c>
      <c r="H16" s="19">
        <v>4</v>
      </c>
      <c r="I16" s="19">
        <v>4</v>
      </c>
      <c r="J16" s="49">
        <v>5</v>
      </c>
      <c r="K16" s="41">
        <v>4</v>
      </c>
      <c r="L16" s="32">
        <v>1</v>
      </c>
      <c r="M16" s="32">
        <v>2002</v>
      </c>
      <c r="N16" s="32">
        <v>119</v>
      </c>
      <c r="O16" s="32">
        <v>2</v>
      </c>
      <c r="P16" s="32">
        <v>3</v>
      </c>
      <c r="Q16" s="33">
        <v>60</v>
      </c>
      <c r="R16" s="25">
        <v>0.66</v>
      </c>
      <c r="S16" s="25">
        <v>0.67</v>
      </c>
      <c r="T16" s="33">
        <v>121.46899999999999</v>
      </c>
      <c r="U16" s="32">
        <v>7</v>
      </c>
      <c r="V16" s="25">
        <v>0.82</v>
      </c>
      <c r="W16" s="24">
        <v>0</v>
      </c>
    </row>
    <row r="17" spans="1:23">
      <c r="A17" s="31">
        <v>1421913</v>
      </c>
      <c r="B17" s="19">
        <v>3</v>
      </c>
      <c r="C17" s="19">
        <v>3</v>
      </c>
      <c r="D17" s="19">
        <v>5</v>
      </c>
      <c r="E17" s="19">
        <v>5</v>
      </c>
      <c r="F17" s="19">
        <v>5</v>
      </c>
      <c r="G17" s="19">
        <v>4</v>
      </c>
      <c r="H17" s="19">
        <v>3</v>
      </c>
      <c r="I17" s="19">
        <v>4</v>
      </c>
      <c r="J17" s="49">
        <v>5</v>
      </c>
      <c r="K17" s="41">
        <v>4</v>
      </c>
      <c r="L17" s="32">
        <v>1</v>
      </c>
      <c r="M17" s="32">
        <v>2002</v>
      </c>
      <c r="N17" s="32">
        <v>119</v>
      </c>
      <c r="O17" s="32">
        <v>2</v>
      </c>
      <c r="P17" s="32">
        <v>3</v>
      </c>
      <c r="Q17" s="33">
        <v>60</v>
      </c>
      <c r="R17" s="25">
        <v>0.66</v>
      </c>
      <c r="S17" s="25">
        <v>0.67</v>
      </c>
      <c r="T17" s="33">
        <v>121.46899999999999</v>
      </c>
      <c r="U17" s="32">
        <v>7</v>
      </c>
      <c r="V17" s="25">
        <v>0.82</v>
      </c>
      <c r="W17" s="24">
        <v>0</v>
      </c>
    </row>
    <row r="18" spans="1:23">
      <c r="A18" s="31">
        <v>1852040</v>
      </c>
      <c r="B18" s="19">
        <v>3</v>
      </c>
      <c r="C18" s="19">
        <v>2</v>
      </c>
      <c r="D18" s="19">
        <v>2</v>
      </c>
      <c r="E18" s="19">
        <v>4</v>
      </c>
      <c r="F18" s="19">
        <v>5</v>
      </c>
      <c r="G18" s="19">
        <v>3</v>
      </c>
      <c r="H18" s="19">
        <v>2</v>
      </c>
      <c r="I18" s="19">
        <v>4</v>
      </c>
      <c r="J18" s="49">
        <v>1</v>
      </c>
      <c r="K18" s="41">
        <v>2</v>
      </c>
      <c r="L18" s="32">
        <v>1</v>
      </c>
      <c r="M18" s="32">
        <v>2002</v>
      </c>
      <c r="N18" s="32">
        <v>119</v>
      </c>
      <c r="O18" s="32">
        <v>2</v>
      </c>
      <c r="P18" s="32">
        <v>3</v>
      </c>
      <c r="Q18" s="33">
        <v>60</v>
      </c>
      <c r="R18" s="25">
        <v>0.66</v>
      </c>
      <c r="S18" s="25">
        <v>0.67</v>
      </c>
      <c r="T18" s="33">
        <v>121.46899999999999</v>
      </c>
      <c r="U18" s="32">
        <v>7</v>
      </c>
      <c r="V18" s="25">
        <v>0.82</v>
      </c>
      <c r="W18" s="24">
        <v>0</v>
      </c>
    </row>
    <row r="19" spans="1:23">
      <c r="A19" s="31">
        <v>380505</v>
      </c>
      <c r="B19" s="19">
        <v>5</v>
      </c>
      <c r="C19" s="19">
        <v>4</v>
      </c>
      <c r="D19" s="19">
        <v>5</v>
      </c>
      <c r="E19" s="19">
        <v>5</v>
      </c>
      <c r="F19" s="19">
        <v>4</v>
      </c>
      <c r="G19" s="19">
        <v>4</v>
      </c>
      <c r="H19" s="19">
        <v>4</v>
      </c>
      <c r="I19" s="19">
        <v>4</v>
      </c>
      <c r="J19" s="49">
        <v>4</v>
      </c>
      <c r="K19" s="41">
        <v>4</v>
      </c>
      <c r="L19" s="32">
        <v>1</v>
      </c>
      <c r="M19" s="32">
        <v>2002</v>
      </c>
      <c r="N19" s="32">
        <v>119</v>
      </c>
      <c r="O19" s="32">
        <v>2</v>
      </c>
      <c r="P19" s="32">
        <v>3</v>
      </c>
      <c r="Q19" s="33">
        <v>60</v>
      </c>
      <c r="R19" s="25">
        <v>0.66</v>
      </c>
      <c r="S19" s="25">
        <v>0.67</v>
      </c>
      <c r="T19" s="33">
        <v>121.46899999999999</v>
      </c>
      <c r="U19" s="32">
        <v>7</v>
      </c>
      <c r="V19" s="25">
        <v>0.82</v>
      </c>
      <c r="W19" s="24">
        <v>0</v>
      </c>
    </row>
    <row r="20" spans="1:23">
      <c r="A20" s="31">
        <v>2023518</v>
      </c>
      <c r="B20" s="19">
        <v>5</v>
      </c>
      <c r="C20" s="19">
        <v>4</v>
      </c>
      <c r="D20" s="19">
        <v>5</v>
      </c>
      <c r="E20" s="19">
        <v>5</v>
      </c>
      <c r="F20" s="19">
        <v>5</v>
      </c>
      <c r="G20" s="19">
        <v>4</v>
      </c>
      <c r="H20" s="19">
        <v>2</v>
      </c>
      <c r="I20" s="19">
        <v>5</v>
      </c>
      <c r="J20" s="49">
        <v>4</v>
      </c>
      <c r="K20" s="41">
        <v>4</v>
      </c>
      <c r="L20" s="32">
        <v>1</v>
      </c>
      <c r="M20" s="32">
        <v>2002</v>
      </c>
      <c r="N20" s="32">
        <v>119</v>
      </c>
      <c r="O20" s="32">
        <v>2</v>
      </c>
      <c r="P20" s="32">
        <v>3</v>
      </c>
      <c r="Q20" s="33">
        <v>60</v>
      </c>
      <c r="R20" s="25">
        <v>0.66</v>
      </c>
      <c r="S20" s="25">
        <v>0.67</v>
      </c>
      <c r="T20" s="33">
        <v>121.46899999999999</v>
      </c>
      <c r="U20" s="32">
        <v>7</v>
      </c>
      <c r="V20" s="25">
        <v>0.82</v>
      </c>
      <c r="W20" s="24">
        <v>0</v>
      </c>
    </row>
    <row r="21" spans="1:23">
      <c r="A21" s="31">
        <v>1388216</v>
      </c>
      <c r="B21" s="19">
        <v>4</v>
      </c>
      <c r="C21" s="19">
        <v>5</v>
      </c>
      <c r="D21" s="19">
        <v>5</v>
      </c>
      <c r="E21" s="19">
        <v>5</v>
      </c>
      <c r="F21" s="19">
        <v>4</v>
      </c>
      <c r="G21" s="19">
        <v>4</v>
      </c>
      <c r="H21" s="19">
        <v>4</v>
      </c>
      <c r="I21" s="19">
        <v>3</v>
      </c>
      <c r="J21" s="49">
        <v>5</v>
      </c>
      <c r="K21" s="41">
        <v>4</v>
      </c>
      <c r="L21" s="32">
        <v>1</v>
      </c>
      <c r="M21" s="32">
        <v>2002</v>
      </c>
      <c r="N21" s="32">
        <v>119</v>
      </c>
      <c r="O21" s="32">
        <v>2</v>
      </c>
      <c r="P21" s="32">
        <v>3</v>
      </c>
      <c r="Q21" s="33">
        <v>60</v>
      </c>
      <c r="R21" s="25">
        <v>0.66</v>
      </c>
      <c r="S21" s="25">
        <v>0.67</v>
      </c>
      <c r="T21" s="33">
        <v>121.46899999999999</v>
      </c>
      <c r="U21" s="32">
        <v>7</v>
      </c>
      <c r="V21" s="25">
        <v>0.82</v>
      </c>
      <c r="W21" s="24">
        <v>0</v>
      </c>
    </row>
    <row r="22" spans="1:23">
      <c r="A22" s="31">
        <v>697038</v>
      </c>
      <c r="B22" s="19">
        <v>5</v>
      </c>
      <c r="C22" s="19">
        <v>5</v>
      </c>
      <c r="D22" s="19">
        <v>5</v>
      </c>
      <c r="E22" s="19">
        <v>5</v>
      </c>
      <c r="F22" s="19">
        <v>5</v>
      </c>
      <c r="G22" s="19">
        <v>4</v>
      </c>
      <c r="H22" s="19">
        <v>5</v>
      </c>
      <c r="I22" s="19">
        <v>3</v>
      </c>
      <c r="J22" s="49">
        <v>4</v>
      </c>
      <c r="K22" s="41">
        <v>5</v>
      </c>
      <c r="L22" s="32">
        <v>1</v>
      </c>
      <c r="M22" s="32">
        <v>2002</v>
      </c>
      <c r="N22" s="32">
        <v>119</v>
      </c>
      <c r="O22" s="32">
        <v>2</v>
      </c>
      <c r="P22" s="32">
        <v>3</v>
      </c>
      <c r="Q22" s="33">
        <v>60</v>
      </c>
      <c r="R22" s="25">
        <v>0.66</v>
      </c>
      <c r="S22" s="25">
        <v>0.67</v>
      </c>
      <c r="T22" s="33">
        <v>121.46899999999999</v>
      </c>
      <c r="U22" s="32">
        <v>7</v>
      </c>
      <c r="V22" s="25">
        <v>0.82</v>
      </c>
      <c r="W22" s="24">
        <v>0</v>
      </c>
    </row>
    <row r="23" spans="1:23">
      <c r="A23" s="31">
        <v>1374197</v>
      </c>
      <c r="B23" s="19">
        <v>3</v>
      </c>
      <c r="C23" s="19">
        <v>3</v>
      </c>
      <c r="D23" s="19">
        <v>4</v>
      </c>
      <c r="E23" s="19">
        <v>5</v>
      </c>
      <c r="F23" s="19">
        <v>4</v>
      </c>
      <c r="G23" s="19">
        <v>4</v>
      </c>
      <c r="H23" s="19">
        <v>3</v>
      </c>
      <c r="I23" s="19">
        <v>4</v>
      </c>
      <c r="J23" s="49">
        <v>4</v>
      </c>
      <c r="K23" s="41">
        <v>4</v>
      </c>
      <c r="L23" s="32">
        <v>1</v>
      </c>
      <c r="M23" s="32">
        <v>2002</v>
      </c>
      <c r="N23" s="32">
        <v>119</v>
      </c>
      <c r="O23" s="32">
        <v>2</v>
      </c>
      <c r="P23" s="32">
        <v>3</v>
      </c>
      <c r="Q23" s="33">
        <v>60</v>
      </c>
      <c r="R23" s="25">
        <v>0.66</v>
      </c>
      <c r="S23" s="25">
        <v>0.67</v>
      </c>
      <c r="T23" s="33">
        <v>121.46899999999999</v>
      </c>
      <c r="U23" s="32">
        <v>7</v>
      </c>
      <c r="V23" s="25">
        <v>0.82</v>
      </c>
      <c r="W23" s="24">
        <v>0</v>
      </c>
    </row>
    <row r="24" spans="1:23">
      <c r="A24" s="31">
        <v>16272</v>
      </c>
      <c r="B24" s="19">
        <v>3</v>
      </c>
      <c r="C24" s="19">
        <v>2</v>
      </c>
      <c r="D24" s="19">
        <v>4</v>
      </c>
      <c r="E24" s="19">
        <v>4</v>
      </c>
      <c r="F24" s="19">
        <v>3</v>
      </c>
      <c r="G24" s="19">
        <v>3</v>
      </c>
      <c r="H24" s="19">
        <v>4</v>
      </c>
      <c r="I24" s="19">
        <v>4</v>
      </c>
      <c r="J24" s="49">
        <v>4</v>
      </c>
      <c r="K24" s="41">
        <v>4</v>
      </c>
      <c r="L24" s="32">
        <v>1</v>
      </c>
      <c r="M24" s="32">
        <v>2002</v>
      </c>
      <c r="N24" s="32">
        <v>119</v>
      </c>
      <c r="O24" s="32">
        <v>2</v>
      </c>
      <c r="P24" s="32">
        <v>3</v>
      </c>
      <c r="Q24" s="33">
        <v>60</v>
      </c>
      <c r="R24" s="25">
        <v>0.66</v>
      </c>
      <c r="S24" s="25">
        <v>0.67</v>
      </c>
      <c r="T24" s="33">
        <v>121.46899999999999</v>
      </c>
      <c r="U24" s="32">
        <v>7</v>
      </c>
      <c r="V24" s="25">
        <v>0.82</v>
      </c>
      <c r="W24" s="24">
        <v>0</v>
      </c>
    </row>
    <row r="25" spans="1:23">
      <c r="A25" s="31">
        <v>1793717</v>
      </c>
      <c r="B25" s="19">
        <v>4</v>
      </c>
      <c r="C25" s="19">
        <v>4</v>
      </c>
      <c r="D25" s="19">
        <v>5</v>
      </c>
      <c r="E25" s="19">
        <v>5</v>
      </c>
      <c r="F25" s="19">
        <v>5</v>
      </c>
      <c r="G25" s="19">
        <v>5</v>
      </c>
      <c r="H25" s="19">
        <v>5</v>
      </c>
      <c r="I25" s="19">
        <v>5</v>
      </c>
      <c r="J25" s="49">
        <v>5</v>
      </c>
      <c r="K25" s="41">
        <v>5</v>
      </c>
      <c r="L25" s="32">
        <v>1</v>
      </c>
      <c r="M25" s="32">
        <v>2002</v>
      </c>
      <c r="N25" s="32">
        <v>119</v>
      </c>
      <c r="O25" s="32">
        <v>2</v>
      </c>
      <c r="P25" s="32">
        <v>3</v>
      </c>
      <c r="Q25" s="33">
        <v>60</v>
      </c>
      <c r="R25" s="25">
        <v>0.66</v>
      </c>
      <c r="S25" s="25">
        <v>0.67</v>
      </c>
      <c r="T25" s="33">
        <v>121.46899999999999</v>
      </c>
      <c r="U25" s="32">
        <v>7</v>
      </c>
      <c r="V25" s="25">
        <v>0.82</v>
      </c>
      <c r="W25" s="24">
        <v>0</v>
      </c>
    </row>
    <row r="26" spans="1:23">
      <c r="A26" s="31">
        <v>958687</v>
      </c>
      <c r="B26" s="19">
        <v>4</v>
      </c>
      <c r="C26" s="19">
        <v>4</v>
      </c>
      <c r="D26" s="19">
        <v>5</v>
      </c>
      <c r="E26" s="19">
        <v>5</v>
      </c>
      <c r="F26" s="19">
        <v>4</v>
      </c>
      <c r="G26" s="19">
        <v>3</v>
      </c>
      <c r="H26" s="19">
        <v>4</v>
      </c>
      <c r="I26" s="19">
        <v>3</v>
      </c>
      <c r="J26" s="49">
        <v>5</v>
      </c>
      <c r="K26" s="41">
        <v>4</v>
      </c>
      <c r="L26" s="32">
        <v>1</v>
      </c>
      <c r="M26" s="32">
        <v>2002</v>
      </c>
      <c r="N26" s="32">
        <v>119</v>
      </c>
      <c r="O26" s="32">
        <v>2</v>
      </c>
      <c r="P26" s="32">
        <v>3</v>
      </c>
      <c r="Q26" s="33">
        <v>60</v>
      </c>
      <c r="R26" s="25">
        <v>0.66</v>
      </c>
      <c r="S26" s="25">
        <v>0.67</v>
      </c>
      <c r="T26" s="33">
        <v>121.46899999999999</v>
      </c>
      <c r="U26" s="32">
        <v>7</v>
      </c>
      <c r="V26" s="25">
        <v>0.82</v>
      </c>
      <c r="W26" s="24">
        <v>0</v>
      </c>
    </row>
    <row r="27" spans="1:23">
      <c r="A27" s="31">
        <v>782075</v>
      </c>
      <c r="B27" s="19">
        <v>5</v>
      </c>
      <c r="C27" s="19">
        <v>4</v>
      </c>
      <c r="D27" s="19">
        <v>5</v>
      </c>
      <c r="E27" s="19">
        <v>5</v>
      </c>
      <c r="F27" s="19">
        <v>5</v>
      </c>
      <c r="G27" s="19">
        <v>5</v>
      </c>
      <c r="H27" s="19">
        <v>4</v>
      </c>
      <c r="I27" s="19">
        <v>5</v>
      </c>
      <c r="J27" s="49">
        <v>5</v>
      </c>
      <c r="K27" s="41">
        <v>4</v>
      </c>
      <c r="L27" s="32">
        <v>1</v>
      </c>
      <c r="M27" s="32">
        <v>2002</v>
      </c>
      <c r="N27" s="32">
        <v>119</v>
      </c>
      <c r="O27" s="32">
        <v>2</v>
      </c>
      <c r="P27" s="32">
        <v>3</v>
      </c>
      <c r="Q27" s="33">
        <v>60</v>
      </c>
      <c r="R27" s="25">
        <v>0.66</v>
      </c>
      <c r="S27" s="25">
        <v>0.67</v>
      </c>
      <c r="T27" s="33">
        <v>121.46899999999999</v>
      </c>
      <c r="U27" s="32">
        <v>7</v>
      </c>
      <c r="V27" s="25">
        <v>0.82</v>
      </c>
      <c r="W27" s="24">
        <v>0</v>
      </c>
    </row>
    <row r="28" spans="1:23">
      <c r="A28" s="31">
        <v>825819</v>
      </c>
      <c r="B28" s="19">
        <v>4</v>
      </c>
      <c r="C28" s="19">
        <v>3</v>
      </c>
      <c r="D28" s="19">
        <v>4</v>
      </c>
      <c r="E28" s="19">
        <v>3</v>
      </c>
      <c r="F28" s="19">
        <v>4</v>
      </c>
      <c r="G28" s="19">
        <v>3</v>
      </c>
      <c r="H28" s="19">
        <v>3</v>
      </c>
      <c r="I28" s="19">
        <v>4</v>
      </c>
      <c r="J28" s="49">
        <v>5</v>
      </c>
      <c r="K28" s="41">
        <v>5</v>
      </c>
      <c r="L28" s="32">
        <v>1</v>
      </c>
      <c r="M28" s="32">
        <v>2002</v>
      </c>
      <c r="N28" s="32">
        <v>119</v>
      </c>
      <c r="O28" s="32">
        <v>2</v>
      </c>
      <c r="P28" s="32">
        <v>3</v>
      </c>
      <c r="Q28" s="33">
        <v>60</v>
      </c>
      <c r="R28" s="25">
        <v>0.66</v>
      </c>
      <c r="S28" s="25">
        <v>0.67</v>
      </c>
      <c r="T28" s="33">
        <v>121.46899999999999</v>
      </c>
      <c r="U28" s="32">
        <v>7</v>
      </c>
      <c r="V28" s="25">
        <v>0.82</v>
      </c>
      <c r="W28" s="24">
        <v>0</v>
      </c>
    </row>
    <row r="29" spans="1:23">
      <c r="A29" s="31">
        <v>762998</v>
      </c>
      <c r="B29" s="19">
        <v>4</v>
      </c>
      <c r="C29" s="19">
        <v>3</v>
      </c>
      <c r="D29" s="19">
        <v>5</v>
      </c>
      <c r="E29" s="19">
        <v>5</v>
      </c>
      <c r="F29" s="19">
        <v>4</v>
      </c>
      <c r="G29" s="19">
        <v>3</v>
      </c>
      <c r="H29" s="19">
        <v>5</v>
      </c>
      <c r="I29" s="19">
        <v>4</v>
      </c>
      <c r="J29" s="49">
        <v>5</v>
      </c>
      <c r="K29" s="41">
        <v>5</v>
      </c>
      <c r="L29" s="32">
        <v>1</v>
      </c>
      <c r="M29" s="32">
        <v>2002</v>
      </c>
      <c r="N29" s="32">
        <v>119</v>
      </c>
      <c r="O29" s="32">
        <v>2</v>
      </c>
      <c r="P29" s="32">
        <v>3</v>
      </c>
      <c r="Q29" s="33">
        <v>60</v>
      </c>
      <c r="R29" s="25">
        <v>0.66</v>
      </c>
      <c r="S29" s="25">
        <v>0.67</v>
      </c>
      <c r="T29" s="33">
        <v>121.46899999999999</v>
      </c>
      <c r="U29" s="32">
        <v>7</v>
      </c>
      <c r="V29" s="25">
        <v>0.82</v>
      </c>
      <c r="W29" s="24">
        <v>0</v>
      </c>
    </row>
    <row r="30" spans="1:23">
      <c r="A30" s="31">
        <v>1002688</v>
      </c>
      <c r="B30" s="19">
        <v>3</v>
      </c>
      <c r="C30" s="19">
        <v>4</v>
      </c>
      <c r="D30" s="19">
        <v>5</v>
      </c>
      <c r="E30" s="19">
        <v>5</v>
      </c>
      <c r="F30" s="19">
        <v>5</v>
      </c>
      <c r="G30" s="19">
        <v>3</v>
      </c>
      <c r="H30" s="19">
        <v>4</v>
      </c>
      <c r="I30" s="19">
        <v>2</v>
      </c>
      <c r="J30" s="49">
        <v>5</v>
      </c>
      <c r="K30" s="41">
        <v>4</v>
      </c>
      <c r="L30" s="32">
        <v>1</v>
      </c>
      <c r="M30" s="32">
        <v>2002</v>
      </c>
      <c r="N30" s="32">
        <v>119</v>
      </c>
      <c r="O30" s="32">
        <v>2</v>
      </c>
      <c r="P30" s="32">
        <v>3</v>
      </c>
      <c r="Q30" s="33">
        <v>60</v>
      </c>
      <c r="R30" s="25">
        <v>0.66</v>
      </c>
      <c r="S30" s="25">
        <v>0.67</v>
      </c>
      <c r="T30" s="33">
        <v>121.46899999999999</v>
      </c>
      <c r="U30" s="32">
        <v>7</v>
      </c>
      <c r="V30" s="25">
        <v>0.82</v>
      </c>
      <c r="W30" s="24">
        <v>0</v>
      </c>
    </row>
    <row r="31" spans="1:23">
      <c r="A31" s="31">
        <v>1316671</v>
      </c>
      <c r="B31" s="19">
        <v>4</v>
      </c>
      <c r="C31" s="19">
        <v>2</v>
      </c>
      <c r="D31" s="19">
        <v>5</v>
      </c>
      <c r="E31" s="19">
        <v>4</v>
      </c>
      <c r="F31" s="19">
        <v>4</v>
      </c>
      <c r="G31" s="19">
        <v>3</v>
      </c>
      <c r="H31" s="19">
        <v>3</v>
      </c>
      <c r="I31" s="19">
        <v>3</v>
      </c>
      <c r="J31" s="49">
        <v>4</v>
      </c>
      <c r="K31" s="41">
        <v>4</v>
      </c>
      <c r="L31" s="32">
        <v>1</v>
      </c>
      <c r="M31" s="32">
        <v>2002</v>
      </c>
      <c r="N31" s="32">
        <v>119</v>
      </c>
      <c r="O31" s="32">
        <v>2</v>
      </c>
      <c r="P31" s="32">
        <v>3</v>
      </c>
      <c r="Q31" s="33">
        <v>60</v>
      </c>
      <c r="R31" s="25">
        <v>0.66</v>
      </c>
      <c r="S31" s="25">
        <v>0.67</v>
      </c>
      <c r="T31" s="33">
        <v>121.46899999999999</v>
      </c>
      <c r="U31" s="32">
        <v>7</v>
      </c>
      <c r="V31" s="25">
        <v>0.82</v>
      </c>
      <c r="W31" s="24">
        <v>0</v>
      </c>
    </row>
    <row r="32" spans="1:23">
      <c r="A32" s="31">
        <v>1466323</v>
      </c>
      <c r="B32" s="19">
        <v>4</v>
      </c>
      <c r="C32" s="19">
        <v>4</v>
      </c>
      <c r="D32" s="19">
        <v>5</v>
      </c>
      <c r="E32" s="19">
        <v>4</v>
      </c>
      <c r="F32" s="19">
        <v>5</v>
      </c>
      <c r="G32" s="19">
        <v>4</v>
      </c>
      <c r="H32" s="19">
        <v>3</v>
      </c>
      <c r="I32" s="19">
        <v>4</v>
      </c>
      <c r="J32" s="49">
        <v>3</v>
      </c>
      <c r="K32" s="41">
        <v>3</v>
      </c>
      <c r="L32" s="32">
        <v>2</v>
      </c>
      <c r="M32" s="32">
        <v>2003</v>
      </c>
      <c r="N32" s="32">
        <v>91</v>
      </c>
      <c r="O32" s="32">
        <v>1</v>
      </c>
      <c r="P32" s="32">
        <v>4</v>
      </c>
      <c r="Q32" s="33">
        <v>24</v>
      </c>
      <c r="R32" s="25">
        <v>0.38</v>
      </c>
      <c r="S32" s="25">
        <v>0.14000000000000001</v>
      </c>
      <c r="T32" s="33">
        <v>74.608999999999995</v>
      </c>
      <c r="U32" s="32">
        <v>4</v>
      </c>
      <c r="V32" s="25">
        <v>0.59</v>
      </c>
      <c r="W32" s="32">
        <v>0</v>
      </c>
    </row>
    <row r="33" spans="1:23">
      <c r="A33" s="31">
        <v>1691090</v>
      </c>
      <c r="B33" s="19">
        <v>4</v>
      </c>
      <c r="C33" s="19">
        <v>5</v>
      </c>
      <c r="D33" s="19">
        <v>5</v>
      </c>
      <c r="E33" s="19">
        <v>5</v>
      </c>
      <c r="F33" s="19">
        <v>5</v>
      </c>
      <c r="G33" s="19">
        <v>3</v>
      </c>
      <c r="H33" s="19">
        <v>3</v>
      </c>
      <c r="I33" s="19">
        <v>4</v>
      </c>
      <c r="J33" s="49">
        <v>5</v>
      </c>
      <c r="K33" s="41">
        <v>5</v>
      </c>
      <c r="L33" s="32">
        <v>2</v>
      </c>
      <c r="M33" s="32">
        <v>2003</v>
      </c>
      <c r="N33" s="32">
        <v>91</v>
      </c>
      <c r="O33" s="32">
        <v>1</v>
      </c>
      <c r="P33" s="32">
        <v>4</v>
      </c>
      <c r="Q33" s="33">
        <v>24</v>
      </c>
      <c r="R33" s="25">
        <v>0.38</v>
      </c>
      <c r="S33" s="25">
        <v>0.14000000000000001</v>
      </c>
      <c r="T33" s="33">
        <v>74.608999999999995</v>
      </c>
      <c r="U33" s="32">
        <v>4</v>
      </c>
      <c r="V33" s="25">
        <v>0.59</v>
      </c>
      <c r="W33" s="32">
        <v>0</v>
      </c>
    </row>
    <row r="34" spans="1:23">
      <c r="A34" s="31">
        <v>1558286</v>
      </c>
      <c r="B34" s="19">
        <v>4</v>
      </c>
      <c r="C34" s="19">
        <v>2</v>
      </c>
      <c r="D34" s="19">
        <v>2</v>
      </c>
      <c r="E34" s="19">
        <v>5</v>
      </c>
      <c r="F34" s="19">
        <v>4</v>
      </c>
      <c r="G34" s="19">
        <v>3</v>
      </c>
      <c r="H34" s="19">
        <v>2</v>
      </c>
      <c r="I34" s="19">
        <v>5</v>
      </c>
      <c r="J34" s="49">
        <v>5</v>
      </c>
      <c r="K34" s="41">
        <v>5</v>
      </c>
      <c r="L34" s="32">
        <v>2</v>
      </c>
      <c r="M34" s="32">
        <v>2003</v>
      </c>
      <c r="N34" s="32">
        <v>91</v>
      </c>
      <c r="O34" s="32">
        <v>1</v>
      </c>
      <c r="P34" s="32">
        <v>4</v>
      </c>
      <c r="Q34" s="33">
        <v>24</v>
      </c>
      <c r="R34" s="25">
        <v>0.38</v>
      </c>
      <c r="S34" s="25">
        <v>0.14000000000000001</v>
      </c>
      <c r="T34" s="33">
        <v>74.608999999999995</v>
      </c>
      <c r="U34" s="32">
        <v>4</v>
      </c>
      <c r="V34" s="25">
        <v>0.59</v>
      </c>
      <c r="W34" s="32">
        <v>0</v>
      </c>
    </row>
    <row r="35" spans="1:23">
      <c r="A35" s="31">
        <v>478932</v>
      </c>
      <c r="B35" s="19">
        <v>4</v>
      </c>
      <c r="C35" s="19">
        <v>3</v>
      </c>
      <c r="D35" s="19">
        <v>5</v>
      </c>
      <c r="E35" s="19">
        <v>3</v>
      </c>
      <c r="F35" s="19">
        <v>5</v>
      </c>
      <c r="G35" s="19">
        <v>4</v>
      </c>
      <c r="H35" s="19">
        <v>4</v>
      </c>
      <c r="I35" s="19">
        <v>4</v>
      </c>
      <c r="J35" s="49">
        <v>3</v>
      </c>
      <c r="K35" s="41">
        <v>4</v>
      </c>
      <c r="L35" s="32">
        <v>2</v>
      </c>
      <c r="M35" s="32">
        <v>2003</v>
      </c>
      <c r="N35" s="32">
        <v>91</v>
      </c>
      <c r="O35" s="32">
        <v>1</v>
      </c>
      <c r="P35" s="32">
        <v>4</v>
      </c>
      <c r="Q35" s="33">
        <v>24</v>
      </c>
      <c r="R35" s="25">
        <v>0.38</v>
      </c>
      <c r="S35" s="25">
        <v>0.14000000000000001</v>
      </c>
      <c r="T35" s="33">
        <v>74.608999999999995</v>
      </c>
      <c r="U35" s="32">
        <v>4</v>
      </c>
      <c r="V35" s="25">
        <v>0.59</v>
      </c>
      <c r="W35" s="32">
        <v>0</v>
      </c>
    </row>
    <row r="36" spans="1:23">
      <c r="A36" s="31">
        <v>1114324</v>
      </c>
      <c r="B36" s="19">
        <v>4</v>
      </c>
      <c r="C36" s="19">
        <v>3</v>
      </c>
      <c r="D36" s="19">
        <v>4</v>
      </c>
      <c r="E36" s="19">
        <v>3</v>
      </c>
      <c r="F36" s="19">
        <v>4</v>
      </c>
      <c r="G36" s="19">
        <v>4</v>
      </c>
      <c r="H36" s="19">
        <v>3</v>
      </c>
      <c r="I36" s="19">
        <v>4</v>
      </c>
      <c r="J36" s="49">
        <v>3</v>
      </c>
      <c r="K36" s="41">
        <v>4</v>
      </c>
      <c r="L36" s="32">
        <v>2</v>
      </c>
      <c r="M36" s="32">
        <v>2003</v>
      </c>
      <c r="N36" s="32">
        <v>91</v>
      </c>
      <c r="O36" s="32">
        <v>1</v>
      </c>
      <c r="P36" s="32">
        <v>4</v>
      </c>
      <c r="Q36" s="33">
        <v>24</v>
      </c>
      <c r="R36" s="25">
        <v>0.38</v>
      </c>
      <c r="S36" s="25">
        <v>0.14000000000000001</v>
      </c>
      <c r="T36" s="33">
        <v>74.608999999999995</v>
      </c>
      <c r="U36" s="32">
        <v>4</v>
      </c>
      <c r="V36" s="25">
        <v>0.59</v>
      </c>
      <c r="W36" s="32">
        <v>0</v>
      </c>
    </row>
    <row r="37" spans="1:23">
      <c r="A37" s="31">
        <v>1582151</v>
      </c>
      <c r="B37" s="19">
        <v>3</v>
      </c>
      <c r="C37" s="19">
        <v>3</v>
      </c>
      <c r="D37" s="19">
        <v>5</v>
      </c>
      <c r="E37" s="19">
        <v>5</v>
      </c>
      <c r="F37" s="19">
        <v>4</v>
      </c>
      <c r="G37" s="19">
        <v>4</v>
      </c>
      <c r="H37" s="19">
        <v>3</v>
      </c>
      <c r="I37" s="19">
        <v>3</v>
      </c>
      <c r="J37" s="49">
        <v>4</v>
      </c>
      <c r="K37" s="41">
        <v>4</v>
      </c>
      <c r="L37" s="32">
        <v>2</v>
      </c>
      <c r="M37" s="32">
        <v>2003</v>
      </c>
      <c r="N37" s="32">
        <v>91</v>
      </c>
      <c r="O37" s="32">
        <v>1</v>
      </c>
      <c r="P37" s="32">
        <v>4</v>
      </c>
      <c r="Q37" s="33">
        <v>24</v>
      </c>
      <c r="R37" s="25">
        <v>0.38</v>
      </c>
      <c r="S37" s="25">
        <v>0.14000000000000001</v>
      </c>
      <c r="T37" s="33">
        <v>74.608999999999995</v>
      </c>
      <c r="U37" s="32">
        <v>4</v>
      </c>
      <c r="V37" s="25">
        <v>0.59</v>
      </c>
      <c r="W37" s="32">
        <v>0</v>
      </c>
    </row>
    <row r="38" spans="1:23">
      <c r="A38" s="31">
        <v>2238060</v>
      </c>
      <c r="B38" s="19">
        <v>5</v>
      </c>
      <c r="C38" s="19">
        <v>5</v>
      </c>
      <c r="D38" s="19">
        <v>5</v>
      </c>
      <c r="E38" s="19">
        <v>5</v>
      </c>
      <c r="F38" s="19">
        <v>5</v>
      </c>
      <c r="G38" s="19">
        <v>4</v>
      </c>
      <c r="H38" s="19">
        <v>5</v>
      </c>
      <c r="I38" s="19">
        <v>5</v>
      </c>
      <c r="J38" s="49">
        <v>5</v>
      </c>
      <c r="K38" s="41">
        <v>4</v>
      </c>
      <c r="L38" s="32">
        <v>2</v>
      </c>
      <c r="M38" s="32">
        <v>2003</v>
      </c>
      <c r="N38" s="32">
        <v>91</v>
      </c>
      <c r="O38" s="32">
        <v>1</v>
      </c>
      <c r="P38" s="32">
        <v>4</v>
      </c>
      <c r="Q38" s="33">
        <v>24</v>
      </c>
      <c r="R38" s="25">
        <v>0.38</v>
      </c>
      <c r="S38" s="25">
        <v>0.14000000000000001</v>
      </c>
      <c r="T38" s="33">
        <v>74.608999999999995</v>
      </c>
      <c r="U38" s="32">
        <v>4</v>
      </c>
      <c r="V38" s="25">
        <v>0.59</v>
      </c>
      <c r="W38" s="32">
        <v>0</v>
      </c>
    </row>
    <row r="39" spans="1:23">
      <c r="A39" s="31">
        <v>774602</v>
      </c>
      <c r="B39" s="19">
        <v>5</v>
      </c>
      <c r="C39" s="19">
        <v>5</v>
      </c>
      <c r="D39" s="19">
        <v>5</v>
      </c>
      <c r="E39" s="19">
        <v>5</v>
      </c>
      <c r="F39" s="19">
        <v>5</v>
      </c>
      <c r="G39" s="19">
        <v>4</v>
      </c>
      <c r="H39" s="19">
        <v>3</v>
      </c>
      <c r="I39" s="19">
        <v>5</v>
      </c>
      <c r="J39" s="49">
        <v>4</v>
      </c>
      <c r="K39" s="41">
        <v>5</v>
      </c>
      <c r="L39" s="32">
        <v>2</v>
      </c>
      <c r="M39" s="32">
        <v>2003</v>
      </c>
      <c r="N39" s="32">
        <v>91</v>
      </c>
      <c r="O39" s="32">
        <v>1</v>
      </c>
      <c r="P39" s="32">
        <v>4</v>
      </c>
      <c r="Q39" s="33">
        <v>24</v>
      </c>
      <c r="R39" s="25">
        <v>0.38</v>
      </c>
      <c r="S39" s="25">
        <v>0.14000000000000001</v>
      </c>
      <c r="T39" s="33">
        <v>74.608999999999995</v>
      </c>
      <c r="U39" s="32">
        <v>4</v>
      </c>
      <c r="V39" s="25">
        <v>0.59</v>
      </c>
      <c r="W39" s="32">
        <v>0</v>
      </c>
    </row>
    <row r="40" spans="1:23">
      <c r="A40" s="31">
        <v>2320222</v>
      </c>
      <c r="B40" s="19">
        <v>4</v>
      </c>
      <c r="C40" s="19">
        <v>3</v>
      </c>
      <c r="D40" s="19">
        <v>5</v>
      </c>
      <c r="E40" s="19">
        <v>5</v>
      </c>
      <c r="F40" s="19">
        <v>5</v>
      </c>
      <c r="G40" s="19">
        <v>4</v>
      </c>
      <c r="H40" s="19">
        <v>5</v>
      </c>
      <c r="I40" s="19">
        <v>5</v>
      </c>
      <c r="J40" s="49">
        <v>5</v>
      </c>
      <c r="K40" s="41">
        <v>5</v>
      </c>
      <c r="L40" s="32">
        <v>2</v>
      </c>
      <c r="M40" s="32">
        <v>2003</v>
      </c>
      <c r="N40" s="32">
        <v>91</v>
      </c>
      <c r="O40" s="32">
        <v>1</v>
      </c>
      <c r="P40" s="32">
        <v>4</v>
      </c>
      <c r="Q40" s="33">
        <v>24</v>
      </c>
      <c r="R40" s="25">
        <v>0.38</v>
      </c>
      <c r="S40" s="25">
        <v>0.14000000000000001</v>
      </c>
      <c r="T40" s="33">
        <v>74.608999999999995</v>
      </c>
      <c r="U40" s="32">
        <v>4</v>
      </c>
      <c r="V40" s="25">
        <v>0.59</v>
      </c>
      <c r="W40" s="32">
        <v>0</v>
      </c>
    </row>
    <row r="41" spans="1:23">
      <c r="A41" s="31">
        <v>2283770</v>
      </c>
      <c r="B41" s="19">
        <v>5</v>
      </c>
      <c r="C41" s="19">
        <v>5</v>
      </c>
      <c r="D41" s="19">
        <v>5</v>
      </c>
      <c r="E41" s="19">
        <v>5</v>
      </c>
      <c r="F41" s="19">
        <v>5</v>
      </c>
      <c r="G41" s="19">
        <v>5</v>
      </c>
      <c r="H41" s="19">
        <v>3</v>
      </c>
      <c r="I41" s="19">
        <v>4</v>
      </c>
      <c r="J41" s="49">
        <v>5</v>
      </c>
      <c r="K41" s="41">
        <v>3</v>
      </c>
      <c r="L41" s="32">
        <v>2</v>
      </c>
      <c r="M41" s="32">
        <v>2003</v>
      </c>
      <c r="N41" s="32">
        <v>91</v>
      </c>
      <c r="O41" s="32">
        <v>1</v>
      </c>
      <c r="P41" s="32">
        <v>4</v>
      </c>
      <c r="Q41" s="33">
        <v>24</v>
      </c>
      <c r="R41" s="25">
        <v>0.38</v>
      </c>
      <c r="S41" s="25">
        <v>0.14000000000000001</v>
      </c>
      <c r="T41" s="33">
        <v>74.608999999999995</v>
      </c>
      <c r="U41" s="32">
        <v>4</v>
      </c>
      <c r="V41" s="25">
        <v>0.59</v>
      </c>
      <c r="W41" s="32">
        <v>0</v>
      </c>
    </row>
    <row r="42" spans="1:23">
      <c r="A42" s="31">
        <v>2349412</v>
      </c>
      <c r="B42" s="19">
        <v>5</v>
      </c>
      <c r="C42" s="19">
        <v>5</v>
      </c>
      <c r="D42" s="19">
        <v>4</v>
      </c>
      <c r="E42" s="19">
        <v>5</v>
      </c>
      <c r="F42" s="19">
        <v>5</v>
      </c>
      <c r="G42" s="19">
        <v>3</v>
      </c>
      <c r="H42" s="19">
        <v>3</v>
      </c>
      <c r="I42" s="19">
        <v>4</v>
      </c>
      <c r="J42" s="49">
        <v>4</v>
      </c>
      <c r="K42" s="41">
        <v>5</v>
      </c>
      <c r="L42" s="32">
        <v>2</v>
      </c>
      <c r="M42" s="32">
        <v>2003</v>
      </c>
      <c r="N42" s="32">
        <v>91</v>
      </c>
      <c r="O42" s="32">
        <v>1</v>
      </c>
      <c r="P42" s="32">
        <v>4</v>
      </c>
      <c r="Q42" s="33">
        <v>24</v>
      </c>
      <c r="R42" s="25">
        <v>0.38</v>
      </c>
      <c r="S42" s="25">
        <v>0.14000000000000001</v>
      </c>
      <c r="T42" s="33">
        <v>74.608999999999995</v>
      </c>
      <c r="U42" s="32">
        <v>4</v>
      </c>
      <c r="V42" s="25">
        <v>0.59</v>
      </c>
      <c r="W42" s="32">
        <v>0</v>
      </c>
    </row>
    <row r="43" spans="1:23">
      <c r="A43" s="31">
        <v>370735</v>
      </c>
      <c r="B43" s="19">
        <v>3</v>
      </c>
      <c r="C43" s="19">
        <v>3</v>
      </c>
      <c r="D43" s="19">
        <v>4</v>
      </c>
      <c r="E43" s="19">
        <v>4</v>
      </c>
      <c r="F43" s="19">
        <v>4</v>
      </c>
      <c r="G43" s="19">
        <v>4</v>
      </c>
      <c r="H43" s="19">
        <v>2</v>
      </c>
      <c r="I43" s="19">
        <v>2</v>
      </c>
      <c r="J43" s="49">
        <v>3</v>
      </c>
      <c r="K43" s="41">
        <v>3</v>
      </c>
      <c r="L43" s="32">
        <v>2</v>
      </c>
      <c r="M43" s="32">
        <v>2003</v>
      </c>
      <c r="N43" s="32">
        <v>91</v>
      </c>
      <c r="O43" s="32">
        <v>1</v>
      </c>
      <c r="P43" s="32">
        <v>4</v>
      </c>
      <c r="Q43" s="33">
        <v>24</v>
      </c>
      <c r="R43" s="25">
        <v>0.38</v>
      </c>
      <c r="S43" s="25">
        <v>0.14000000000000001</v>
      </c>
      <c r="T43" s="33">
        <v>74.608999999999995</v>
      </c>
      <c r="U43" s="32">
        <v>4</v>
      </c>
      <c r="V43" s="25">
        <v>0.59</v>
      </c>
      <c r="W43" s="32">
        <v>0</v>
      </c>
    </row>
    <row r="44" spans="1:23">
      <c r="A44" s="31">
        <v>2297136</v>
      </c>
      <c r="B44" s="19">
        <v>3</v>
      </c>
      <c r="C44" s="19">
        <v>2</v>
      </c>
      <c r="D44" s="19">
        <v>5</v>
      </c>
      <c r="E44" s="19">
        <v>5</v>
      </c>
      <c r="F44" s="19">
        <v>4</v>
      </c>
      <c r="G44" s="19">
        <v>1</v>
      </c>
      <c r="H44" s="19">
        <v>1</v>
      </c>
      <c r="I44" s="19">
        <v>3</v>
      </c>
      <c r="J44" s="49">
        <v>5</v>
      </c>
      <c r="K44" s="41">
        <v>4</v>
      </c>
      <c r="L44" s="32">
        <v>2</v>
      </c>
      <c r="M44" s="32">
        <v>2003</v>
      </c>
      <c r="N44" s="32">
        <v>91</v>
      </c>
      <c r="O44" s="32">
        <v>1</v>
      </c>
      <c r="P44" s="32">
        <v>4</v>
      </c>
      <c r="Q44" s="33">
        <v>24</v>
      </c>
      <c r="R44" s="25">
        <v>0.38</v>
      </c>
      <c r="S44" s="25">
        <v>0.14000000000000001</v>
      </c>
      <c r="T44" s="33">
        <v>74.608999999999995</v>
      </c>
      <c r="U44" s="32">
        <v>4</v>
      </c>
      <c r="V44" s="25">
        <v>0.59</v>
      </c>
      <c r="W44" s="32">
        <v>0</v>
      </c>
    </row>
    <row r="45" spans="1:23">
      <c r="A45" s="31">
        <v>521315</v>
      </c>
      <c r="B45" s="19">
        <v>4</v>
      </c>
      <c r="C45" s="19">
        <v>4</v>
      </c>
      <c r="D45" s="19">
        <v>5</v>
      </c>
      <c r="E45" s="19">
        <v>5</v>
      </c>
      <c r="F45" s="19">
        <v>5</v>
      </c>
      <c r="G45" s="19">
        <v>3</v>
      </c>
      <c r="H45" s="19">
        <v>4</v>
      </c>
      <c r="I45" s="19">
        <v>4</v>
      </c>
      <c r="J45" s="49">
        <v>4</v>
      </c>
      <c r="K45" s="41">
        <v>5</v>
      </c>
      <c r="L45" s="32">
        <v>2</v>
      </c>
      <c r="M45" s="32">
        <v>2003</v>
      </c>
      <c r="N45" s="32">
        <v>91</v>
      </c>
      <c r="O45" s="32">
        <v>1</v>
      </c>
      <c r="P45" s="32">
        <v>4</v>
      </c>
      <c r="Q45" s="33">
        <v>24</v>
      </c>
      <c r="R45" s="25">
        <v>0.38</v>
      </c>
      <c r="S45" s="25">
        <v>0.14000000000000001</v>
      </c>
      <c r="T45" s="33">
        <v>74.608999999999995</v>
      </c>
      <c r="U45" s="32">
        <v>4</v>
      </c>
      <c r="V45" s="25">
        <v>0.59</v>
      </c>
      <c r="W45" s="32">
        <v>0</v>
      </c>
    </row>
    <row r="46" spans="1:23">
      <c r="A46" s="31">
        <v>1624047</v>
      </c>
      <c r="B46" s="19">
        <v>4</v>
      </c>
      <c r="C46" s="19">
        <v>5</v>
      </c>
      <c r="D46" s="19">
        <v>5</v>
      </c>
      <c r="E46" s="19">
        <v>5</v>
      </c>
      <c r="F46" s="19">
        <v>5</v>
      </c>
      <c r="G46" s="19">
        <v>3</v>
      </c>
      <c r="H46" s="19">
        <v>4</v>
      </c>
      <c r="I46" s="19">
        <v>4</v>
      </c>
      <c r="J46" s="49">
        <v>5</v>
      </c>
      <c r="K46" s="41">
        <v>4</v>
      </c>
      <c r="L46" s="32">
        <v>2</v>
      </c>
      <c r="M46" s="32">
        <v>2003</v>
      </c>
      <c r="N46" s="32">
        <v>91</v>
      </c>
      <c r="O46" s="32">
        <v>1</v>
      </c>
      <c r="P46" s="32">
        <v>4</v>
      </c>
      <c r="Q46" s="33">
        <v>24</v>
      </c>
      <c r="R46" s="25">
        <v>0.38</v>
      </c>
      <c r="S46" s="25">
        <v>0.14000000000000001</v>
      </c>
      <c r="T46" s="33">
        <v>74.608999999999995</v>
      </c>
      <c r="U46" s="32">
        <v>4</v>
      </c>
      <c r="V46" s="25">
        <v>0.59</v>
      </c>
      <c r="W46" s="32">
        <v>0</v>
      </c>
    </row>
    <row r="47" spans="1:23">
      <c r="A47" s="31">
        <v>1421913</v>
      </c>
      <c r="B47" s="19">
        <v>3</v>
      </c>
      <c r="C47" s="19">
        <v>3</v>
      </c>
      <c r="D47" s="19">
        <v>5</v>
      </c>
      <c r="E47" s="19">
        <v>5</v>
      </c>
      <c r="F47" s="19">
        <v>5</v>
      </c>
      <c r="G47" s="19">
        <v>4</v>
      </c>
      <c r="H47" s="19">
        <v>3</v>
      </c>
      <c r="I47" s="19">
        <v>4</v>
      </c>
      <c r="J47" s="49">
        <v>5</v>
      </c>
      <c r="K47" s="41">
        <v>4</v>
      </c>
      <c r="L47" s="32">
        <v>2</v>
      </c>
      <c r="M47" s="32">
        <v>2003</v>
      </c>
      <c r="N47" s="32">
        <v>91</v>
      </c>
      <c r="O47" s="32">
        <v>1</v>
      </c>
      <c r="P47" s="32">
        <v>4</v>
      </c>
      <c r="Q47" s="33">
        <v>24</v>
      </c>
      <c r="R47" s="25">
        <v>0.38</v>
      </c>
      <c r="S47" s="25">
        <v>0.14000000000000001</v>
      </c>
      <c r="T47" s="33">
        <v>74.608999999999995</v>
      </c>
      <c r="U47" s="32">
        <v>4</v>
      </c>
      <c r="V47" s="25">
        <v>0.59</v>
      </c>
      <c r="W47" s="32">
        <v>0</v>
      </c>
    </row>
    <row r="48" spans="1:23">
      <c r="A48" s="31">
        <v>1852040</v>
      </c>
      <c r="B48" s="19">
        <v>3</v>
      </c>
      <c r="C48" s="19">
        <v>2</v>
      </c>
      <c r="D48" s="19">
        <v>2</v>
      </c>
      <c r="E48" s="19">
        <v>4</v>
      </c>
      <c r="F48" s="19">
        <v>5</v>
      </c>
      <c r="G48" s="19">
        <v>3</v>
      </c>
      <c r="H48" s="19">
        <v>2</v>
      </c>
      <c r="I48" s="19">
        <v>4</v>
      </c>
      <c r="J48" s="49">
        <v>1</v>
      </c>
      <c r="K48" s="41">
        <v>2</v>
      </c>
      <c r="L48" s="32">
        <v>2</v>
      </c>
      <c r="M48" s="32">
        <v>2003</v>
      </c>
      <c r="N48" s="32">
        <v>91</v>
      </c>
      <c r="O48" s="32">
        <v>1</v>
      </c>
      <c r="P48" s="32">
        <v>4</v>
      </c>
      <c r="Q48" s="33">
        <v>24</v>
      </c>
      <c r="R48" s="25">
        <v>0.38</v>
      </c>
      <c r="S48" s="25">
        <v>0.14000000000000001</v>
      </c>
      <c r="T48" s="33">
        <v>74.608999999999995</v>
      </c>
      <c r="U48" s="32">
        <v>4</v>
      </c>
      <c r="V48" s="25">
        <v>0.59</v>
      </c>
      <c r="W48" s="32">
        <v>0</v>
      </c>
    </row>
    <row r="49" spans="1:23">
      <c r="A49" s="31">
        <v>380505</v>
      </c>
      <c r="B49" s="19">
        <v>5</v>
      </c>
      <c r="C49" s="19">
        <v>4</v>
      </c>
      <c r="D49" s="19">
        <v>5</v>
      </c>
      <c r="E49" s="19">
        <v>5</v>
      </c>
      <c r="F49" s="19">
        <v>4</v>
      </c>
      <c r="G49" s="19">
        <v>4</v>
      </c>
      <c r="H49" s="19">
        <v>4</v>
      </c>
      <c r="I49" s="19">
        <v>4</v>
      </c>
      <c r="J49" s="49">
        <v>4</v>
      </c>
      <c r="K49" s="41">
        <v>4</v>
      </c>
      <c r="L49" s="32">
        <v>2</v>
      </c>
      <c r="M49" s="32">
        <v>2003</v>
      </c>
      <c r="N49" s="32">
        <v>91</v>
      </c>
      <c r="O49" s="32">
        <v>1</v>
      </c>
      <c r="P49" s="32">
        <v>4</v>
      </c>
      <c r="Q49" s="33">
        <v>24</v>
      </c>
      <c r="R49" s="25">
        <v>0.38</v>
      </c>
      <c r="S49" s="25">
        <v>0.14000000000000001</v>
      </c>
      <c r="T49" s="33">
        <v>74.608999999999995</v>
      </c>
      <c r="U49" s="32">
        <v>4</v>
      </c>
      <c r="V49" s="25">
        <v>0.59</v>
      </c>
      <c r="W49" s="32">
        <v>0</v>
      </c>
    </row>
    <row r="50" spans="1:23">
      <c r="A50" s="31">
        <v>2023518</v>
      </c>
      <c r="B50" s="19">
        <v>5</v>
      </c>
      <c r="C50" s="19">
        <v>4</v>
      </c>
      <c r="D50" s="19">
        <v>5</v>
      </c>
      <c r="E50" s="19">
        <v>5</v>
      </c>
      <c r="F50" s="19">
        <v>5</v>
      </c>
      <c r="G50" s="19">
        <v>4</v>
      </c>
      <c r="H50" s="19">
        <v>2</v>
      </c>
      <c r="I50" s="19">
        <v>5</v>
      </c>
      <c r="J50" s="49">
        <v>4</v>
      </c>
      <c r="K50" s="41">
        <v>4</v>
      </c>
      <c r="L50" s="32">
        <v>2</v>
      </c>
      <c r="M50" s="32">
        <v>2003</v>
      </c>
      <c r="N50" s="32">
        <v>91</v>
      </c>
      <c r="O50" s="32">
        <v>1</v>
      </c>
      <c r="P50" s="32">
        <v>4</v>
      </c>
      <c r="Q50" s="33">
        <v>24</v>
      </c>
      <c r="R50" s="25">
        <v>0.38</v>
      </c>
      <c r="S50" s="25">
        <v>0.14000000000000001</v>
      </c>
      <c r="T50" s="33">
        <v>74.608999999999995</v>
      </c>
      <c r="U50" s="32">
        <v>4</v>
      </c>
      <c r="V50" s="25">
        <v>0.59</v>
      </c>
      <c r="W50" s="32">
        <v>0</v>
      </c>
    </row>
    <row r="51" spans="1:23">
      <c r="A51" s="31">
        <v>1388216</v>
      </c>
      <c r="B51" s="19">
        <v>4</v>
      </c>
      <c r="C51" s="19">
        <v>5</v>
      </c>
      <c r="D51" s="19">
        <v>5</v>
      </c>
      <c r="E51" s="19">
        <v>5</v>
      </c>
      <c r="F51" s="19">
        <v>4</v>
      </c>
      <c r="G51" s="19">
        <v>4</v>
      </c>
      <c r="H51" s="19">
        <v>4</v>
      </c>
      <c r="I51" s="19">
        <v>3</v>
      </c>
      <c r="J51" s="49">
        <v>5</v>
      </c>
      <c r="K51" s="41">
        <v>4</v>
      </c>
      <c r="L51" s="32">
        <v>2</v>
      </c>
      <c r="M51" s="32">
        <v>2003</v>
      </c>
      <c r="N51" s="32">
        <v>91</v>
      </c>
      <c r="O51" s="32">
        <v>1</v>
      </c>
      <c r="P51" s="32">
        <v>4</v>
      </c>
      <c r="Q51" s="33">
        <v>24</v>
      </c>
      <c r="R51" s="25">
        <v>0.38</v>
      </c>
      <c r="S51" s="25">
        <v>0.14000000000000001</v>
      </c>
      <c r="T51" s="33">
        <v>74.608999999999995</v>
      </c>
      <c r="U51" s="32">
        <v>4</v>
      </c>
      <c r="V51" s="25">
        <v>0.59</v>
      </c>
      <c r="W51" s="32">
        <v>0</v>
      </c>
    </row>
    <row r="52" spans="1:23">
      <c r="A52" s="31">
        <v>697038</v>
      </c>
      <c r="B52" s="19">
        <v>5</v>
      </c>
      <c r="C52" s="19">
        <v>5</v>
      </c>
      <c r="D52" s="19">
        <v>5</v>
      </c>
      <c r="E52" s="19">
        <v>5</v>
      </c>
      <c r="F52" s="19">
        <v>5</v>
      </c>
      <c r="G52" s="19">
        <v>4</v>
      </c>
      <c r="H52" s="19">
        <v>5</v>
      </c>
      <c r="I52" s="19">
        <v>3</v>
      </c>
      <c r="J52" s="49">
        <v>4</v>
      </c>
      <c r="K52" s="41">
        <v>5</v>
      </c>
      <c r="L52" s="32">
        <v>2</v>
      </c>
      <c r="M52" s="32">
        <v>2003</v>
      </c>
      <c r="N52" s="32">
        <v>91</v>
      </c>
      <c r="O52" s="32">
        <v>1</v>
      </c>
      <c r="P52" s="32">
        <v>4</v>
      </c>
      <c r="Q52" s="33">
        <v>24</v>
      </c>
      <c r="R52" s="25">
        <v>0.38</v>
      </c>
      <c r="S52" s="25">
        <v>0.14000000000000001</v>
      </c>
      <c r="T52" s="33">
        <v>74.608999999999995</v>
      </c>
      <c r="U52" s="32">
        <v>4</v>
      </c>
      <c r="V52" s="25">
        <v>0.59</v>
      </c>
      <c r="W52" s="32">
        <v>0</v>
      </c>
    </row>
    <row r="53" spans="1:23">
      <c r="A53" s="31">
        <v>1374197</v>
      </c>
      <c r="B53" s="19">
        <v>3</v>
      </c>
      <c r="C53" s="19">
        <v>3</v>
      </c>
      <c r="D53" s="19">
        <v>4</v>
      </c>
      <c r="E53" s="19">
        <v>5</v>
      </c>
      <c r="F53" s="19">
        <v>4</v>
      </c>
      <c r="G53" s="19">
        <v>4</v>
      </c>
      <c r="H53" s="19">
        <v>3</v>
      </c>
      <c r="I53" s="19">
        <v>4</v>
      </c>
      <c r="J53" s="49">
        <v>4</v>
      </c>
      <c r="K53" s="41">
        <v>4</v>
      </c>
      <c r="L53" s="32">
        <v>2</v>
      </c>
      <c r="M53" s="32">
        <v>2003</v>
      </c>
      <c r="N53" s="32">
        <v>91</v>
      </c>
      <c r="O53" s="32">
        <v>1</v>
      </c>
      <c r="P53" s="32">
        <v>4</v>
      </c>
      <c r="Q53" s="33">
        <v>24</v>
      </c>
      <c r="R53" s="25">
        <v>0.38</v>
      </c>
      <c r="S53" s="25">
        <v>0.14000000000000001</v>
      </c>
      <c r="T53" s="33">
        <v>74.608999999999995</v>
      </c>
      <c r="U53" s="32">
        <v>4</v>
      </c>
      <c r="V53" s="25">
        <v>0.59</v>
      </c>
      <c r="W53" s="32">
        <v>0</v>
      </c>
    </row>
    <row r="54" spans="1:23">
      <c r="A54" s="31">
        <v>16272</v>
      </c>
      <c r="B54" s="19">
        <v>3</v>
      </c>
      <c r="C54" s="19">
        <v>2</v>
      </c>
      <c r="D54" s="19">
        <v>4</v>
      </c>
      <c r="E54" s="19">
        <v>4</v>
      </c>
      <c r="F54" s="19">
        <v>3</v>
      </c>
      <c r="G54" s="19">
        <v>3</v>
      </c>
      <c r="H54" s="19">
        <v>4</v>
      </c>
      <c r="I54" s="19">
        <v>4</v>
      </c>
      <c r="J54" s="49">
        <v>4</v>
      </c>
      <c r="K54" s="41">
        <v>4</v>
      </c>
      <c r="L54" s="32">
        <v>2</v>
      </c>
      <c r="M54" s="32">
        <v>2003</v>
      </c>
      <c r="N54" s="32">
        <v>91</v>
      </c>
      <c r="O54" s="32">
        <v>1</v>
      </c>
      <c r="P54" s="32">
        <v>4</v>
      </c>
      <c r="Q54" s="33">
        <v>24</v>
      </c>
      <c r="R54" s="25">
        <v>0.38</v>
      </c>
      <c r="S54" s="25">
        <v>0.14000000000000001</v>
      </c>
      <c r="T54" s="33">
        <v>74.608999999999995</v>
      </c>
      <c r="U54" s="32">
        <v>4</v>
      </c>
      <c r="V54" s="25">
        <v>0.59</v>
      </c>
      <c r="W54" s="32">
        <v>0</v>
      </c>
    </row>
    <row r="55" spans="1:23">
      <c r="A55" s="31">
        <v>1793717</v>
      </c>
      <c r="B55" s="19">
        <v>4</v>
      </c>
      <c r="C55" s="19">
        <v>4</v>
      </c>
      <c r="D55" s="19">
        <v>5</v>
      </c>
      <c r="E55" s="19">
        <v>5</v>
      </c>
      <c r="F55" s="19">
        <v>5</v>
      </c>
      <c r="G55" s="19">
        <v>5</v>
      </c>
      <c r="H55" s="19">
        <v>5</v>
      </c>
      <c r="I55" s="19">
        <v>5</v>
      </c>
      <c r="J55" s="49">
        <v>5</v>
      </c>
      <c r="K55" s="41">
        <v>5</v>
      </c>
      <c r="L55" s="32">
        <v>2</v>
      </c>
      <c r="M55" s="32">
        <v>2003</v>
      </c>
      <c r="N55" s="32">
        <v>91</v>
      </c>
      <c r="O55" s="32">
        <v>1</v>
      </c>
      <c r="P55" s="32">
        <v>4</v>
      </c>
      <c r="Q55" s="33">
        <v>24</v>
      </c>
      <c r="R55" s="25">
        <v>0.38</v>
      </c>
      <c r="S55" s="25">
        <v>0.14000000000000001</v>
      </c>
      <c r="T55" s="33">
        <v>74.608999999999995</v>
      </c>
      <c r="U55" s="32">
        <v>4</v>
      </c>
      <c r="V55" s="25">
        <v>0.59</v>
      </c>
      <c r="W55" s="32">
        <v>0</v>
      </c>
    </row>
    <row r="56" spans="1:23">
      <c r="A56" s="31">
        <v>958687</v>
      </c>
      <c r="B56" s="19">
        <v>4</v>
      </c>
      <c r="C56" s="19">
        <v>4</v>
      </c>
      <c r="D56" s="19">
        <v>5</v>
      </c>
      <c r="E56" s="19">
        <v>5</v>
      </c>
      <c r="F56" s="19">
        <v>4</v>
      </c>
      <c r="G56" s="19">
        <v>3</v>
      </c>
      <c r="H56" s="19">
        <v>4</v>
      </c>
      <c r="I56" s="19">
        <v>3</v>
      </c>
      <c r="J56" s="49">
        <v>5</v>
      </c>
      <c r="K56" s="41">
        <v>4</v>
      </c>
      <c r="L56" s="32">
        <v>2</v>
      </c>
      <c r="M56" s="32">
        <v>2003</v>
      </c>
      <c r="N56" s="32">
        <v>91</v>
      </c>
      <c r="O56" s="32">
        <v>1</v>
      </c>
      <c r="P56" s="32">
        <v>4</v>
      </c>
      <c r="Q56" s="33">
        <v>24</v>
      </c>
      <c r="R56" s="25">
        <v>0.38</v>
      </c>
      <c r="S56" s="25">
        <v>0.14000000000000001</v>
      </c>
      <c r="T56" s="33">
        <v>74.608999999999995</v>
      </c>
      <c r="U56" s="32">
        <v>4</v>
      </c>
      <c r="V56" s="25">
        <v>0.59</v>
      </c>
      <c r="W56" s="32">
        <v>0</v>
      </c>
    </row>
    <row r="57" spans="1:23">
      <c r="A57" s="31">
        <v>782075</v>
      </c>
      <c r="B57" s="19">
        <v>5</v>
      </c>
      <c r="C57" s="19">
        <v>4</v>
      </c>
      <c r="D57" s="19">
        <v>5</v>
      </c>
      <c r="E57" s="19">
        <v>5</v>
      </c>
      <c r="F57" s="19">
        <v>5</v>
      </c>
      <c r="G57" s="19">
        <v>5</v>
      </c>
      <c r="H57" s="19">
        <v>4</v>
      </c>
      <c r="I57" s="19">
        <v>5</v>
      </c>
      <c r="J57" s="49">
        <v>5</v>
      </c>
      <c r="K57" s="41">
        <v>4</v>
      </c>
      <c r="L57" s="32">
        <v>2</v>
      </c>
      <c r="M57" s="32">
        <v>2003</v>
      </c>
      <c r="N57" s="32">
        <v>91</v>
      </c>
      <c r="O57" s="32">
        <v>1</v>
      </c>
      <c r="P57" s="32">
        <v>4</v>
      </c>
      <c r="Q57" s="33">
        <v>24</v>
      </c>
      <c r="R57" s="25">
        <v>0.38</v>
      </c>
      <c r="S57" s="25">
        <v>0.14000000000000001</v>
      </c>
      <c r="T57" s="33">
        <v>74.608999999999995</v>
      </c>
      <c r="U57" s="32">
        <v>4</v>
      </c>
      <c r="V57" s="25">
        <v>0.59</v>
      </c>
      <c r="W57" s="32">
        <v>0</v>
      </c>
    </row>
    <row r="58" spans="1:23">
      <c r="A58" s="31">
        <v>825819</v>
      </c>
      <c r="B58" s="19">
        <v>4</v>
      </c>
      <c r="C58" s="19">
        <v>3</v>
      </c>
      <c r="D58" s="19">
        <v>4</v>
      </c>
      <c r="E58" s="19">
        <v>3</v>
      </c>
      <c r="F58" s="19">
        <v>4</v>
      </c>
      <c r="G58" s="19">
        <v>3</v>
      </c>
      <c r="H58" s="19">
        <v>3</v>
      </c>
      <c r="I58" s="19">
        <v>4</v>
      </c>
      <c r="J58" s="49">
        <v>5</v>
      </c>
      <c r="K58" s="41">
        <v>5</v>
      </c>
      <c r="L58" s="32">
        <v>2</v>
      </c>
      <c r="M58" s="32">
        <v>2003</v>
      </c>
      <c r="N58" s="32">
        <v>91</v>
      </c>
      <c r="O58" s="32">
        <v>1</v>
      </c>
      <c r="P58" s="32">
        <v>4</v>
      </c>
      <c r="Q58" s="33">
        <v>24</v>
      </c>
      <c r="R58" s="25">
        <v>0.38</v>
      </c>
      <c r="S58" s="25">
        <v>0.14000000000000001</v>
      </c>
      <c r="T58" s="33">
        <v>74.608999999999995</v>
      </c>
      <c r="U58" s="32">
        <v>4</v>
      </c>
      <c r="V58" s="25">
        <v>0.59</v>
      </c>
      <c r="W58" s="32">
        <v>0</v>
      </c>
    </row>
    <row r="59" spans="1:23">
      <c r="A59" s="31">
        <v>762998</v>
      </c>
      <c r="B59" s="19">
        <v>4</v>
      </c>
      <c r="C59" s="19">
        <v>3</v>
      </c>
      <c r="D59" s="19">
        <v>5</v>
      </c>
      <c r="E59" s="19">
        <v>5</v>
      </c>
      <c r="F59" s="19">
        <v>4</v>
      </c>
      <c r="G59" s="19">
        <v>3</v>
      </c>
      <c r="H59" s="19">
        <v>5</v>
      </c>
      <c r="I59" s="19">
        <v>4</v>
      </c>
      <c r="J59" s="49">
        <v>5</v>
      </c>
      <c r="K59" s="41">
        <v>5</v>
      </c>
      <c r="L59" s="32">
        <v>2</v>
      </c>
      <c r="M59" s="32">
        <v>2003</v>
      </c>
      <c r="N59" s="32">
        <v>91</v>
      </c>
      <c r="O59" s="32">
        <v>1</v>
      </c>
      <c r="P59" s="32">
        <v>4</v>
      </c>
      <c r="Q59" s="33">
        <v>24</v>
      </c>
      <c r="R59" s="25">
        <v>0.38</v>
      </c>
      <c r="S59" s="25">
        <v>0.14000000000000001</v>
      </c>
      <c r="T59" s="33">
        <v>74.608999999999995</v>
      </c>
      <c r="U59" s="32">
        <v>4</v>
      </c>
      <c r="V59" s="25">
        <v>0.59</v>
      </c>
      <c r="W59" s="32">
        <v>0</v>
      </c>
    </row>
    <row r="60" spans="1:23">
      <c r="A60" s="31">
        <v>1002688</v>
      </c>
      <c r="B60" s="19">
        <v>3</v>
      </c>
      <c r="C60" s="19">
        <v>4</v>
      </c>
      <c r="D60" s="19">
        <v>5</v>
      </c>
      <c r="E60" s="19">
        <v>5</v>
      </c>
      <c r="F60" s="19">
        <v>5</v>
      </c>
      <c r="G60" s="19">
        <v>3</v>
      </c>
      <c r="H60" s="19">
        <v>4</v>
      </c>
      <c r="I60" s="19">
        <v>2</v>
      </c>
      <c r="J60" s="49">
        <v>5</v>
      </c>
      <c r="K60" s="41">
        <v>4</v>
      </c>
      <c r="L60" s="32">
        <v>2</v>
      </c>
      <c r="M60" s="32">
        <v>2003</v>
      </c>
      <c r="N60" s="32">
        <v>91</v>
      </c>
      <c r="O60" s="32">
        <v>1</v>
      </c>
      <c r="P60" s="32">
        <v>4</v>
      </c>
      <c r="Q60" s="33">
        <v>24</v>
      </c>
      <c r="R60" s="25">
        <v>0.38</v>
      </c>
      <c r="S60" s="25">
        <v>0.14000000000000001</v>
      </c>
      <c r="T60" s="33">
        <v>74.608999999999995</v>
      </c>
      <c r="U60" s="32">
        <v>4</v>
      </c>
      <c r="V60" s="25">
        <v>0.59</v>
      </c>
      <c r="W60" s="32">
        <v>0</v>
      </c>
    </row>
    <row r="61" spans="1:23">
      <c r="A61" s="31">
        <v>1316671</v>
      </c>
      <c r="B61" s="19">
        <v>4</v>
      </c>
      <c r="C61" s="19">
        <v>2</v>
      </c>
      <c r="D61" s="19">
        <v>5</v>
      </c>
      <c r="E61" s="19">
        <v>4</v>
      </c>
      <c r="F61" s="19">
        <v>4</v>
      </c>
      <c r="G61" s="19">
        <v>3</v>
      </c>
      <c r="H61" s="19">
        <v>3</v>
      </c>
      <c r="I61" s="19">
        <v>3</v>
      </c>
      <c r="J61" s="49">
        <v>4</v>
      </c>
      <c r="K61" s="41">
        <v>4</v>
      </c>
      <c r="L61" s="32">
        <v>2</v>
      </c>
      <c r="M61" s="32">
        <v>2003</v>
      </c>
      <c r="N61" s="32">
        <v>91</v>
      </c>
      <c r="O61" s="32">
        <v>1</v>
      </c>
      <c r="P61" s="32">
        <v>4</v>
      </c>
      <c r="Q61" s="33">
        <v>24</v>
      </c>
      <c r="R61" s="25">
        <v>0.38</v>
      </c>
      <c r="S61" s="25">
        <v>0.14000000000000001</v>
      </c>
      <c r="T61" s="33">
        <v>74.608999999999995</v>
      </c>
      <c r="U61" s="32">
        <v>4</v>
      </c>
      <c r="V61" s="25">
        <v>0.59</v>
      </c>
      <c r="W61" s="32">
        <v>0</v>
      </c>
    </row>
    <row r="62" spans="1:23">
      <c r="A62" s="31">
        <v>1466323</v>
      </c>
      <c r="B62" s="19">
        <v>4</v>
      </c>
      <c r="C62" s="19">
        <v>4</v>
      </c>
      <c r="D62" s="19">
        <v>5</v>
      </c>
      <c r="E62" s="19">
        <v>4</v>
      </c>
      <c r="F62" s="19">
        <v>5</v>
      </c>
      <c r="G62" s="19">
        <v>4</v>
      </c>
      <c r="H62" s="19">
        <v>3</v>
      </c>
      <c r="I62" s="19">
        <v>4</v>
      </c>
      <c r="J62" s="49">
        <v>3</v>
      </c>
      <c r="K62" s="41">
        <v>3</v>
      </c>
      <c r="L62" s="32">
        <v>3</v>
      </c>
      <c r="M62" s="32">
        <v>1994</v>
      </c>
      <c r="N62" s="32">
        <v>142</v>
      </c>
      <c r="O62" s="32">
        <v>3</v>
      </c>
      <c r="P62" s="32">
        <v>4</v>
      </c>
      <c r="Q62" s="33">
        <v>25</v>
      </c>
      <c r="R62" s="25">
        <v>0.56999999999999995</v>
      </c>
      <c r="S62" s="25">
        <v>0.67</v>
      </c>
      <c r="T62" s="33">
        <v>28.341000000000001</v>
      </c>
      <c r="U62" s="32">
        <v>33</v>
      </c>
      <c r="V62" s="25">
        <v>0.89</v>
      </c>
      <c r="W62" s="32">
        <v>1</v>
      </c>
    </row>
    <row r="63" spans="1:23">
      <c r="A63" s="31">
        <v>1691090</v>
      </c>
      <c r="B63" s="19">
        <v>4</v>
      </c>
      <c r="C63" s="19">
        <v>5</v>
      </c>
      <c r="D63" s="19">
        <v>5</v>
      </c>
      <c r="E63" s="19">
        <v>5</v>
      </c>
      <c r="F63" s="19">
        <v>5</v>
      </c>
      <c r="G63" s="19">
        <v>3</v>
      </c>
      <c r="H63" s="19">
        <v>3</v>
      </c>
      <c r="I63" s="19">
        <v>4</v>
      </c>
      <c r="J63" s="49">
        <v>5</v>
      </c>
      <c r="K63" s="41">
        <v>5</v>
      </c>
      <c r="L63" s="32">
        <v>3</v>
      </c>
      <c r="M63" s="32">
        <v>1994</v>
      </c>
      <c r="N63" s="32">
        <v>142</v>
      </c>
      <c r="O63" s="32">
        <v>3</v>
      </c>
      <c r="P63" s="32">
        <v>4</v>
      </c>
      <c r="Q63" s="33">
        <v>25</v>
      </c>
      <c r="R63" s="25">
        <v>0.56999999999999995</v>
      </c>
      <c r="S63" s="25">
        <v>0.67</v>
      </c>
      <c r="T63" s="33">
        <v>28.341000000000001</v>
      </c>
      <c r="U63" s="32">
        <v>33</v>
      </c>
      <c r="V63" s="25">
        <v>0.89</v>
      </c>
      <c r="W63" s="32">
        <v>1</v>
      </c>
    </row>
    <row r="64" spans="1:23">
      <c r="A64" s="31">
        <v>1558286</v>
      </c>
      <c r="B64" s="19">
        <v>4</v>
      </c>
      <c r="C64" s="19">
        <v>2</v>
      </c>
      <c r="D64" s="19">
        <v>2</v>
      </c>
      <c r="E64" s="19">
        <v>5</v>
      </c>
      <c r="F64" s="19">
        <v>4</v>
      </c>
      <c r="G64" s="19">
        <v>3</v>
      </c>
      <c r="H64" s="19">
        <v>2</v>
      </c>
      <c r="I64" s="19">
        <v>5</v>
      </c>
      <c r="J64" s="49">
        <v>5</v>
      </c>
      <c r="K64" s="41">
        <v>5</v>
      </c>
      <c r="L64" s="32">
        <v>3</v>
      </c>
      <c r="M64" s="32">
        <v>1994</v>
      </c>
      <c r="N64" s="32">
        <v>142</v>
      </c>
      <c r="O64" s="32">
        <v>3</v>
      </c>
      <c r="P64" s="32">
        <v>4</v>
      </c>
      <c r="Q64" s="33">
        <v>25</v>
      </c>
      <c r="R64" s="25">
        <v>0.56999999999999995</v>
      </c>
      <c r="S64" s="25">
        <v>0.67</v>
      </c>
      <c r="T64" s="33">
        <v>28.341000000000001</v>
      </c>
      <c r="U64" s="32">
        <v>33</v>
      </c>
      <c r="V64" s="25">
        <v>0.89</v>
      </c>
      <c r="W64" s="32">
        <v>1</v>
      </c>
    </row>
    <row r="65" spans="1:23">
      <c r="A65" s="31">
        <v>478932</v>
      </c>
      <c r="B65" s="19">
        <v>4</v>
      </c>
      <c r="C65" s="19">
        <v>3</v>
      </c>
      <c r="D65" s="19">
        <v>5</v>
      </c>
      <c r="E65" s="19">
        <v>3</v>
      </c>
      <c r="F65" s="19">
        <v>5</v>
      </c>
      <c r="G65" s="19">
        <v>4</v>
      </c>
      <c r="H65" s="19">
        <v>4</v>
      </c>
      <c r="I65" s="19">
        <v>4</v>
      </c>
      <c r="J65" s="49">
        <v>3</v>
      </c>
      <c r="K65" s="41">
        <v>4</v>
      </c>
      <c r="L65" s="32">
        <v>3</v>
      </c>
      <c r="M65" s="32">
        <v>1994</v>
      </c>
      <c r="N65" s="32">
        <v>142</v>
      </c>
      <c r="O65" s="32">
        <v>3</v>
      </c>
      <c r="P65" s="32">
        <v>4</v>
      </c>
      <c r="Q65" s="33">
        <v>25</v>
      </c>
      <c r="R65" s="25">
        <v>0.56999999999999995</v>
      </c>
      <c r="S65" s="25">
        <v>0.67</v>
      </c>
      <c r="T65" s="33">
        <v>28.341000000000001</v>
      </c>
      <c r="U65" s="32">
        <v>33</v>
      </c>
      <c r="V65" s="25">
        <v>0.89</v>
      </c>
      <c r="W65" s="32">
        <v>1</v>
      </c>
    </row>
    <row r="66" spans="1:23">
      <c r="A66" s="31">
        <v>1114324</v>
      </c>
      <c r="B66" s="19">
        <v>4</v>
      </c>
      <c r="C66" s="19">
        <v>3</v>
      </c>
      <c r="D66" s="19">
        <v>4</v>
      </c>
      <c r="E66" s="19">
        <v>3</v>
      </c>
      <c r="F66" s="19">
        <v>4</v>
      </c>
      <c r="G66" s="19">
        <v>4</v>
      </c>
      <c r="H66" s="19">
        <v>3</v>
      </c>
      <c r="I66" s="19">
        <v>4</v>
      </c>
      <c r="J66" s="49">
        <v>3</v>
      </c>
      <c r="K66" s="41">
        <v>4</v>
      </c>
      <c r="L66" s="32">
        <v>3</v>
      </c>
      <c r="M66" s="32">
        <v>1994</v>
      </c>
      <c r="N66" s="32">
        <v>142</v>
      </c>
      <c r="O66" s="32">
        <v>3</v>
      </c>
      <c r="P66" s="32">
        <v>4</v>
      </c>
      <c r="Q66" s="33">
        <v>25</v>
      </c>
      <c r="R66" s="25">
        <v>0.56999999999999995</v>
      </c>
      <c r="S66" s="25">
        <v>0.67</v>
      </c>
      <c r="T66" s="33">
        <v>28.341000000000001</v>
      </c>
      <c r="U66" s="32">
        <v>33</v>
      </c>
      <c r="V66" s="25">
        <v>0.89</v>
      </c>
      <c r="W66" s="32">
        <v>1</v>
      </c>
    </row>
    <row r="67" spans="1:23">
      <c r="A67" s="31">
        <v>1582151</v>
      </c>
      <c r="B67" s="19">
        <v>3</v>
      </c>
      <c r="C67" s="19">
        <v>3</v>
      </c>
      <c r="D67" s="19">
        <v>5</v>
      </c>
      <c r="E67" s="19">
        <v>5</v>
      </c>
      <c r="F67" s="19">
        <v>4</v>
      </c>
      <c r="G67" s="19">
        <v>4</v>
      </c>
      <c r="H67" s="19">
        <v>3</v>
      </c>
      <c r="I67" s="19">
        <v>3</v>
      </c>
      <c r="J67" s="49">
        <v>4</v>
      </c>
      <c r="K67" s="41">
        <v>4</v>
      </c>
      <c r="L67" s="32">
        <v>3</v>
      </c>
      <c r="M67" s="32">
        <v>1994</v>
      </c>
      <c r="N67" s="32">
        <v>142</v>
      </c>
      <c r="O67" s="32">
        <v>3</v>
      </c>
      <c r="P67" s="32">
        <v>4</v>
      </c>
      <c r="Q67" s="33">
        <v>25</v>
      </c>
      <c r="R67" s="25">
        <v>0.56999999999999995</v>
      </c>
      <c r="S67" s="25">
        <v>0.67</v>
      </c>
      <c r="T67" s="33">
        <v>28.341000000000001</v>
      </c>
      <c r="U67" s="32">
        <v>33</v>
      </c>
      <c r="V67" s="25">
        <v>0.89</v>
      </c>
      <c r="W67" s="32">
        <v>1</v>
      </c>
    </row>
    <row r="68" spans="1:23">
      <c r="A68" s="31">
        <v>2238060</v>
      </c>
      <c r="B68" s="19">
        <v>5</v>
      </c>
      <c r="C68" s="19">
        <v>5</v>
      </c>
      <c r="D68" s="19">
        <v>5</v>
      </c>
      <c r="E68" s="19">
        <v>5</v>
      </c>
      <c r="F68" s="19">
        <v>5</v>
      </c>
      <c r="G68" s="19">
        <v>4</v>
      </c>
      <c r="H68" s="19">
        <v>5</v>
      </c>
      <c r="I68" s="19">
        <v>5</v>
      </c>
      <c r="J68" s="49">
        <v>5</v>
      </c>
      <c r="K68" s="41">
        <v>4</v>
      </c>
      <c r="L68" s="32">
        <v>3</v>
      </c>
      <c r="M68" s="32">
        <v>1994</v>
      </c>
      <c r="N68" s="32">
        <v>142</v>
      </c>
      <c r="O68" s="32">
        <v>3</v>
      </c>
      <c r="P68" s="32">
        <v>4</v>
      </c>
      <c r="Q68" s="33">
        <v>25</v>
      </c>
      <c r="R68" s="25">
        <v>0.56999999999999995</v>
      </c>
      <c r="S68" s="25">
        <v>0.67</v>
      </c>
      <c r="T68" s="33">
        <v>28.341000000000001</v>
      </c>
      <c r="U68" s="32">
        <v>33</v>
      </c>
      <c r="V68" s="25">
        <v>0.89</v>
      </c>
      <c r="W68" s="32">
        <v>1</v>
      </c>
    </row>
    <row r="69" spans="1:23">
      <c r="A69" s="31">
        <v>774602</v>
      </c>
      <c r="B69" s="19">
        <v>5</v>
      </c>
      <c r="C69" s="19">
        <v>5</v>
      </c>
      <c r="D69" s="19">
        <v>5</v>
      </c>
      <c r="E69" s="19">
        <v>5</v>
      </c>
      <c r="F69" s="19">
        <v>5</v>
      </c>
      <c r="G69" s="19">
        <v>4</v>
      </c>
      <c r="H69" s="19">
        <v>3</v>
      </c>
      <c r="I69" s="19">
        <v>5</v>
      </c>
      <c r="J69" s="49">
        <v>4</v>
      </c>
      <c r="K69" s="41">
        <v>5</v>
      </c>
      <c r="L69" s="32">
        <v>3</v>
      </c>
      <c r="M69" s="32">
        <v>1994</v>
      </c>
      <c r="N69" s="32">
        <v>142</v>
      </c>
      <c r="O69" s="32">
        <v>3</v>
      </c>
      <c r="P69" s="32">
        <v>4</v>
      </c>
      <c r="Q69" s="33">
        <v>25</v>
      </c>
      <c r="R69" s="25">
        <v>0.56999999999999995</v>
      </c>
      <c r="S69" s="25">
        <v>0.67</v>
      </c>
      <c r="T69" s="33">
        <v>28.341000000000001</v>
      </c>
      <c r="U69" s="32">
        <v>33</v>
      </c>
      <c r="V69" s="25">
        <v>0.89</v>
      </c>
      <c r="W69" s="32">
        <v>1</v>
      </c>
    </row>
    <row r="70" spans="1:23">
      <c r="A70" s="31">
        <v>2320222</v>
      </c>
      <c r="B70" s="19">
        <v>4</v>
      </c>
      <c r="C70" s="19">
        <v>3</v>
      </c>
      <c r="D70" s="19">
        <v>5</v>
      </c>
      <c r="E70" s="19">
        <v>5</v>
      </c>
      <c r="F70" s="19">
        <v>5</v>
      </c>
      <c r="G70" s="19">
        <v>4</v>
      </c>
      <c r="H70" s="19">
        <v>5</v>
      </c>
      <c r="I70" s="19">
        <v>5</v>
      </c>
      <c r="J70" s="49">
        <v>5</v>
      </c>
      <c r="K70" s="41">
        <v>5</v>
      </c>
      <c r="L70" s="32">
        <v>3</v>
      </c>
      <c r="M70" s="32">
        <v>1994</v>
      </c>
      <c r="N70" s="32">
        <v>142</v>
      </c>
      <c r="O70" s="32">
        <v>3</v>
      </c>
      <c r="P70" s="32">
        <v>4</v>
      </c>
      <c r="Q70" s="33">
        <v>25</v>
      </c>
      <c r="R70" s="25">
        <v>0.56999999999999995</v>
      </c>
      <c r="S70" s="25">
        <v>0.67</v>
      </c>
      <c r="T70" s="33">
        <v>28.341000000000001</v>
      </c>
      <c r="U70" s="32">
        <v>33</v>
      </c>
      <c r="V70" s="25">
        <v>0.89</v>
      </c>
      <c r="W70" s="32">
        <v>1</v>
      </c>
    </row>
    <row r="71" spans="1:23">
      <c r="A71" s="31">
        <v>2283770</v>
      </c>
      <c r="B71" s="19">
        <v>5</v>
      </c>
      <c r="C71" s="19">
        <v>5</v>
      </c>
      <c r="D71" s="19">
        <v>5</v>
      </c>
      <c r="E71" s="19">
        <v>5</v>
      </c>
      <c r="F71" s="19">
        <v>5</v>
      </c>
      <c r="G71" s="19">
        <v>5</v>
      </c>
      <c r="H71" s="19">
        <v>3</v>
      </c>
      <c r="I71" s="19">
        <v>4</v>
      </c>
      <c r="J71" s="49">
        <v>5</v>
      </c>
      <c r="K71" s="41">
        <v>3</v>
      </c>
      <c r="L71" s="32">
        <v>3</v>
      </c>
      <c r="M71" s="32">
        <v>1994</v>
      </c>
      <c r="N71" s="32">
        <v>142</v>
      </c>
      <c r="O71" s="32">
        <v>3</v>
      </c>
      <c r="P71" s="32">
        <v>4</v>
      </c>
      <c r="Q71" s="33">
        <v>25</v>
      </c>
      <c r="R71" s="25">
        <v>0.56999999999999995</v>
      </c>
      <c r="S71" s="25">
        <v>0.67</v>
      </c>
      <c r="T71" s="33">
        <v>28.341000000000001</v>
      </c>
      <c r="U71" s="32">
        <v>33</v>
      </c>
      <c r="V71" s="25">
        <v>0.89</v>
      </c>
      <c r="W71" s="32">
        <v>1</v>
      </c>
    </row>
    <row r="72" spans="1:23">
      <c r="A72" s="31">
        <v>2349412</v>
      </c>
      <c r="B72" s="19">
        <v>5</v>
      </c>
      <c r="C72" s="19">
        <v>5</v>
      </c>
      <c r="D72" s="19">
        <v>4</v>
      </c>
      <c r="E72" s="19">
        <v>5</v>
      </c>
      <c r="F72" s="19">
        <v>5</v>
      </c>
      <c r="G72" s="19">
        <v>3</v>
      </c>
      <c r="H72" s="19">
        <v>3</v>
      </c>
      <c r="I72" s="19">
        <v>4</v>
      </c>
      <c r="J72" s="49">
        <v>4</v>
      </c>
      <c r="K72" s="41">
        <v>5</v>
      </c>
      <c r="L72" s="32">
        <v>3</v>
      </c>
      <c r="M72" s="32">
        <v>1994</v>
      </c>
      <c r="N72" s="32">
        <v>142</v>
      </c>
      <c r="O72" s="32">
        <v>3</v>
      </c>
      <c r="P72" s="32">
        <v>4</v>
      </c>
      <c r="Q72" s="33">
        <v>25</v>
      </c>
      <c r="R72" s="25">
        <v>0.56999999999999995</v>
      </c>
      <c r="S72" s="25">
        <v>0.67</v>
      </c>
      <c r="T72" s="33">
        <v>28.341000000000001</v>
      </c>
      <c r="U72" s="32">
        <v>33</v>
      </c>
      <c r="V72" s="25">
        <v>0.89</v>
      </c>
      <c r="W72" s="32">
        <v>1</v>
      </c>
    </row>
    <row r="73" spans="1:23">
      <c r="A73" s="31">
        <v>370735</v>
      </c>
      <c r="B73" s="19">
        <v>3</v>
      </c>
      <c r="C73" s="19">
        <v>3</v>
      </c>
      <c r="D73" s="19">
        <v>4</v>
      </c>
      <c r="E73" s="19">
        <v>4</v>
      </c>
      <c r="F73" s="19">
        <v>4</v>
      </c>
      <c r="G73" s="19">
        <v>4</v>
      </c>
      <c r="H73" s="19">
        <v>2</v>
      </c>
      <c r="I73" s="19">
        <v>2</v>
      </c>
      <c r="J73" s="49">
        <v>3</v>
      </c>
      <c r="K73" s="41">
        <v>3</v>
      </c>
      <c r="L73" s="32">
        <v>3</v>
      </c>
      <c r="M73" s="32">
        <v>1994</v>
      </c>
      <c r="N73" s="32">
        <v>142</v>
      </c>
      <c r="O73" s="32">
        <v>3</v>
      </c>
      <c r="P73" s="32">
        <v>4</v>
      </c>
      <c r="Q73" s="33">
        <v>25</v>
      </c>
      <c r="R73" s="25">
        <v>0.56999999999999995</v>
      </c>
      <c r="S73" s="25">
        <v>0.67</v>
      </c>
      <c r="T73" s="33">
        <v>28.341000000000001</v>
      </c>
      <c r="U73" s="32">
        <v>33</v>
      </c>
      <c r="V73" s="25">
        <v>0.89</v>
      </c>
      <c r="W73" s="32">
        <v>1</v>
      </c>
    </row>
    <row r="74" spans="1:23">
      <c r="A74" s="31">
        <v>2297136</v>
      </c>
      <c r="B74" s="19">
        <v>3</v>
      </c>
      <c r="C74" s="19">
        <v>2</v>
      </c>
      <c r="D74" s="19">
        <v>5</v>
      </c>
      <c r="E74" s="19">
        <v>5</v>
      </c>
      <c r="F74" s="19">
        <v>4</v>
      </c>
      <c r="G74" s="19">
        <v>1</v>
      </c>
      <c r="H74" s="19">
        <v>1</v>
      </c>
      <c r="I74" s="19">
        <v>3</v>
      </c>
      <c r="J74" s="49">
        <v>5</v>
      </c>
      <c r="K74" s="41">
        <v>4</v>
      </c>
      <c r="L74" s="32">
        <v>3</v>
      </c>
      <c r="M74" s="32">
        <v>1994</v>
      </c>
      <c r="N74" s="32">
        <v>142</v>
      </c>
      <c r="O74" s="32">
        <v>3</v>
      </c>
      <c r="P74" s="32">
        <v>4</v>
      </c>
      <c r="Q74" s="33">
        <v>25</v>
      </c>
      <c r="R74" s="25">
        <v>0.56999999999999995</v>
      </c>
      <c r="S74" s="25">
        <v>0.67</v>
      </c>
      <c r="T74" s="33">
        <v>28.341000000000001</v>
      </c>
      <c r="U74" s="32">
        <v>33</v>
      </c>
      <c r="V74" s="25">
        <v>0.89</v>
      </c>
      <c r="W74" s="32">
        <v>1</v>
      </c>
    </row>
    <row r="75" spans="1:23">
      <c r="A75" s="31">
        <v>521315</v>
      </c>
      <c r="B75" s="19">
        <v>4</v>
      </c>
      <c r="C75" s="19">
        <v>4</v>
      </c>
      <c r="D75" s="19">
        <v>5</v>
      </c>
      <c r="E75" s="19">
        <v>5</v>
      </c>
      <c r="F75" s="19">
        <v>5</v>
      </c>
      <c r="G75" s="19">
        <v>3</v>
      </c>
      <c r="H75" s="19">
        <v>4</v>
      </c>
      <c r="I75" s="19">
        <v>4</v>
      </c>
      <c r="J75" s="49">
        <v>4</v>
      </c>
      <c r="K75" s="41">
        <v>5</v>
      </c>
      <c r="L75" s="32">
        <v>3</v>
      </c>
      <c r="M75" s="32">
        <v>1994</v>
      </c>
      <c r="N75" s="32">
        <v>142</v>
      </c>
      <c r="O75" s="32">
        <v>3</v>
      </c>
      <c r="P75" s="32">
        <v>4</v>
      </c>
      <c r="Q75" s="33">
        <v>25</v>
      </c>
      <c r="R75" s="25">
        <v>0.56999999999999995</v>
      </c>
      <c r="S75" s="25">
        <v>0.67</v>
      </c>
      <c r="T75" s="33">
        <v>28.341000000000001</v>
      </c>
      <c r="U75" s="32">
        <v>33</v>
      </c>
      <c r="V75" s="25">
        <v>0.89</v>
      </c>
      <c r="W75" s="32">
        <v>1</v>
      </c>
    </row>
    <row r="76" spans="1:23">
      <c r="A76" s="31">
        <v>1624047</v>
      </c>
      <c r="B76" s="19">
        <v>4</v>
      </c>
      <c r="C76" s="19">
        <v>5</v>
      </c>
      <c r="D76" s="19">
        <v>5</v>
      </c>
      <c r="E76" s="19">
        <v>5</v>
      </c>
      <c r="F76" s="19">
        <v>5</v>
      </c>
      <c r="G76" s="19">
        <v>3</v>
      </c>
      <c r="H76" s="19">
        <v>4</v>
      </c>
      <c r="I76" s="19">
        <v>4</v>
      </c>
      <c r="J76" s="49">
        <v>5</v>
      </c>
      <c r="K76" s="41">
        <v>4</v>
      </c>
      <c r="L76" s="32">
        <v>3</v>
      </c>
      <c r="M76" s="32">
        <v>1994</v>
      </c>
      <c r="N76" s="32">
        <v>142</v>
      </c>
      <c r="O76" s="32">
        <v>3</v>
      </c>
      <c r="P76" s="32">
        <v>4</v>
      </c>
      <c r="Q76" s="33">
        <v>25</v>
      </c>
      <c r="R76" s="25">
        <v>0.56999999999999995</v>
      </c>
      <c r="S76" s="25">
        <v>0.67</v>
      </c>
      <c r="T76" s="33">
        <v>28.341000000000001</v>
      </c>
      <c r="U76" s="32">
        <v>33</v>
      </c>
      <c r="V76" s="25">
        <v>0.89</v>
      </c>
      <c r="W76" s="32">
        <v>1</v>
      </c>
    </row>
    <row r="77" spans="1:23">
      <c r="A77" s="31">
        <v>1421913</v>
      </c>
      <c r="B77" s="19">
        <v>3</v>
      </c>
      <c r="C77" s="19">
        <v>3</v>
      </c>
      <c r="D77" s="19">
        <v>5</v>
      </c>
      <c r="E77" s="19">
        <v>5</v>
      </c>
      <c r="F77" s="19">
        <v>5</v>
      </c>
      <c r="G77" s="19">
        <v>4</v>
      </c>
      <c r="H77" s="19">
        <v>3</v>
      </c>
      <c r="I77" s="19">
        <v>4</v>
      </c>
      <c r="J77" s="49">
        <v>5</v>
      </c>
      <c r="K77" s="41">
        <v>4</v>
      </c>
      <c r="L77" s="32">
        <v>3</v>
      </c>
      <c r="M77" s="32">
        <v>1994</v>
      </c>
      <c r="N77" s="32">
        <v>142</v>
      </c>
      <c r="O77" s="32">
        <v>3</v>
      </c>
      <c r="P77" s="32">
        <v>4</v>
      </c>
      <c r="Q77" s="33">
        <v>25</v>
      </c>
      <c r="R77" s="25">
        <v>0.56999999999999995</v>
      </c>
      <c r="S77" s="25">
        <v>0.67</v>
      </c>
      <c r="T77" s="33">
        <v>28.341000000000001</v>
      </c>
      <c r="U77" s="32">
        <v>33</v>
      </c>
      <c r="V77" s="25">
        <v>0.89</v>
      </c>
      <c r="W77" s="32">
        <v>1</v>
      </c>
    </row>
    <row r="78" spans="1:23">
      <c r="A78" s="31">
        <v>1852040</v>
      </c>
      <c r="B78" s="19">
        <v>3</v>
      </c>
      <c r="C78" s="19">
        <v>2</v>
      </c>
      <c r="D78" s="19">
        <v>2</v>
      </c>
      <c r="E78" s="19">
        <v>4</v>
      </c>
      <c r="F78" s="19">
        <v>5</v>
      </c>
      <c r="G78" s="19">
        <v>3</v>
      </c>
      <c r="H78" s="19">
        <v>2</v>
      </c>
      <c r="I78" s="19">
        <v>4</v>
      </c>
      <c r="J78" s="49">
        <v>1</v>
      </c>
      <c r="K78" s="41">
        <v>2</v>
      </c>
      <c r="L78" s="32">
        <v>3</v>
      </c>
      <c r="M78" s="32">
        <v>1994</v>
      </c>
      <c r="N78" s="32">
        <v>142</v>
      </c>
      <c r="O78" s="32">
        <v>3</v>
      </c>
      <c r="P78" s="32">
        <v>4</v>
      </c>
      <c r="Q78" s="33">
        <v>25</v>
      </c>
      <c r="R78" s="25">
        <v>0.56999999999999995</v>
      </c>
      <c r="S78" s="25">
        <v>0.67</v>
      </c>
      <c r="T78" s="33">
        <v>28.341000000000001</v>
      </c>
      <c r="U78" s="32">
        <v>33</v>
      </c>
      <c r="V78" s="25">
        <v>0.89</v>
      </c>
      <c r="W78" s="32">
        <v>1</v>
      </c>
    </row>
    <row r="79" spans="1:23">
      <c r="A79" s="31">
        <v>380505</v>
      </c>
      <c r="B79" s="19">
        <v>5</v>
      </c>
      <c r="C79" s="19">
        <v>4</v>
      </c>
      <c r="D79" s="19">
        <v>5</v>
      </c>
      <c r="E79" s="19">
        <v>5</v>
      </c>
      <c r="F79" s="19">
        <v>4</v>
      </c>
      <c r="G79" s="19">
        <v>4</v>
      </c>
      <c r="H79" s="19">
        <v>4</v>
      </c>
      <c r="I79" s="19">
        <v>4</v>
      </c>
      <c r="J79" s="49">
        <v>4</v>
      </c>
      <c r="K79" s="41">
        <v>4</v>
      </c>
      <c r="L79" s="32">
        <v>3</v>
      </c>
      <c r="M79" s="32">
        <v>1994</v>
      </c>
      <c r="N79" s="32">
        <v>142</v>
      </c>
      <c r="O79" s="32">
        <v>3</v>
      </c>
      <c r="P79" s="32">
        <v>4</v>
      </c>
      <c r="Q79" s="33">
        <v>25</v>
      </c>
      <c r="R79" s="25">
        <v>0.56999999999999995</v>
      </c>
      <c r="S79" s="25">
        <v>0.67</v>
      </c>
      <c r="T79" s="33">
        <v>28.341000000000001</v>
      </c>
      <c r="U79" s="32">
        <v>33</v>
      </c>
      <c r="V79" s="25">
        <v>0.89</v>
      </c>
      <c r="W79" s="32">
        <v>1</v>
      </c>
    </row>
    <row r="80" spans="1:23">
      <c r="A80" s="31">
        <v>2023518</v>
      </c>
      <c r="B80" s="19">
        <v>5</v>
      </c>
      <c r="C80" s="19">
        <v>4</v>
      </c>
      <c r="D80" s="19">
        <v>5</v>
      </c>
      <c r="E80" s="19">
        <v>5</v>
      </c>
      <c r="F80" s="19">
        <v>5</v>
      </c>
      <c r="G80" s="19">
        <v>4</v>
      </c>
      <c r="H80" s="19">
        <v>2</v>
      </c>
      <c r="I80" s="19">
        <v>5</v>
      </c>
      <c r="J80" s="49">
        <v>4</v>
      </c>
      <c r="K80" s="41">
        <v>4</v>
      </c>
      <c r="L80" s="32">
        <v>3</v>
      </c>
      <c r="M80" s="32">
        <v>1994</v>
      </c>
      <c r="N80" s="32">
        <v>142</v>
      </c>
      <c r="O80" s="32">
        <v>3</v>
      </c>
      <c r="P80" s="32">
        <v>4</v>
      </c>
      <c r="Q80" s="33">
        <v>25</v>
      </c>
      <c r="R80" s="25">
        <v>0.56999999999999995</v>
      </c>
      <c r="S80" s="25">
        <v>0.67</v>
      </c>
      <c r="T80" s="33">
        <v>28.341000000000001</v>
      </c>
      <c r="U80" s="32">
        <v>33</v>
      </c>
      <c r="V80" s="25">
        <v>0.89</v>
      </c>
      <c r="W80" s="32">
        <v>1</v>
      </c>
    </row>
    <row r="81" spans="1:23">
      <c r="A81" s="31">
        <v>1388216</v>
      </c>
      <c r="B81" s="19">
        <v>4</v>
      </c>
      <c r="C81" s="19">
        <v>5</v>
      </c>
      <c r="D81" s="19">
        <v>5</v>
      </c>
      <c r="E81" s="19">
        <v>5</v>
      </c>
      <c r="F81" s="19">
        <v>4</v>
      </c>
      <c r="G81" s="19">
        <v>4</v>
      </c>
      <c r="H81" s="19">
        <v>4</v>
      </c>
      <c r="I81" s="19">
        <v>3</v>
      </c>
      <c r="J81" s="49">
        <v>5</v>
      </c>
      <c r="K81" s="41">
        <v>4</v>
      </c>
      <c r="L81" s="32">
        <v>3</v>
      </c>
      <c r="M81" s="32">
        <v>1994</v>
      </c>
      <c r="N81" s="32">
        <v>142</v>
      </c>
      <c r="O81" s="32">
        <v>3</v>
      </c>
      <c r="P81" s="32">
        <v>4</v>
      </c>
      <c r="Q81" s="33">
        <v>25</v>
      </c>
      <c r="R81" s="25">
        <v>0.56999999999999995</v>
      </c>
      <c r="S81" s="25">
        <v>0.67</v>
      </c>
      <c r="T81" s="33">
        <v>28.341000000000001</v>
      </c>
      <c r="U81" s="32">
        <v>33</v>
      </c>
      <c r="V81" s="25">
        <v>0.89</v>
      </c>
      <c r="W81" s="32">
        <v>1</v>
      </c>
    </row>
    <row r="82" spans="1:23">
      <c r="A82" s="31">
        <v>697038</v>
      </c>
      <c r="B82" s="19">
        <v>5</v>
      </c>
      <c r="C82" s="19">
        <v>5</v>
      </c>
      <c r="D82" s="19">
        <v>5</v>
      </c>
      <c r="E82" s="19">
        <v>5</v>
      </c>
      <c r="F82" s="19">
        <v>5</v>
      </c>
      <c r="G82" s="19">
        <v>4</v>
      </c>
      <c r="H82" s="19">
        <v>5</v>
      </c>
      <c r="I82" s="19">
        <v>3</v>
      </c>
      <c r="J82" s="49">
        <v>4</v>
      </c>
      <c r="K82" s="41">
        <v>5</v>
      </c>
      <c r="L82" s="32">
        <v>3</v>
      </c>
      <c r="M82" s="32">
        <v>1994</v>
      </c>
      <c r="N82" s="32">
        <v>142</v>
      </c>
      <c r="O82" s="32">
        <v>3</v>
      </c>
      <c r="P82" s="32">
        <v>4</v>
      </c>
      <c r="Q82" s="33">
        <v>25</v>
      </c>
      <c r="R82" s="25">
        <v>0.56999999999999995</v>
      </c>
      <c r="S82" s="25">
        <v>0.67</v>
      </c>
      <c r="T82" s="33">
        <v>28.341000000000001</v>
      </c>
      <c r="U82" s="32">
        <v>33</v>
      </c>
      <c r="V82" s="25">
        <v>0.89</v>
      </c>
      <c r="W82" s="32">
        <v>1</v>
      </c>
    </row>
    <row r="83" spans="1:23">
      <c r="A83" s="31">
        <v>1374197</v>
      </c>
      <c r="B83" s="19">
        <v>3</v>
      </c>
      <c r="C83" s="19">
        <v>3</v>
      </c>
      <c r="D83" s="19">
        <v>4</v>
      </c>
      <c r="E83" s="19">
        <v>5</v>
      </c>
      <c r="F83" s="19">
        <v>4</v>
      </c>
      <c r="G83" s="19">
        <v>4</v>
      </c>
      <c r="H83" s="19">
        <v>3</v>
      </c>
      <c r="I83" s="19">
        <v>4</v>
      </c>
      <c r="J83" s="49">
        <v>4</v>
      </c>
      <c r="K83" s="41">
        <v>4</v>
      </c>
      <c r="L83" s="32">
        <v>3</v>
      </c>
      <c r="M83" s="32">
        <v>1994</v>
      </c>
      <c r="N83" s="32">
        <v>142</v>
      </c>
      <c r="O83" s="32">
        <v>3</v>
      </c>
      <c r="P83" s="32">
        <v>4</v>
      </c>
      <c r="Q83" s="33">
        <v>25</v>
      </c>
      <c r="R83" s="25">
        <v>0.56999999999999995</v>
      </c>
      <c r="S83" s="25">
        <v>0.67</v>
      </c>
      <c r="T83" s="33">
        <v>28.341000000000001</v>
      </c>
      <c r="U83" s="32">
        <v>33</v>
      </c>
      <c r="V83" s="25">
        <v>0.89</v>
      </c>
      <c r="W83" s="32">
        <v>1</v>
      </c>
    </row>
    <row r="84" spans="1:23">
      <c r="A84" s="31">
        <v>16272</v>
      </c>
      <c r="B84" s="19">
        <v>3</v>
      </c>
      <c r="C84" s="19">
        <v>2</v>
      </c>
      <c r="D84" s="19">
        <v>4</v>
      </c>
      <c r="E84" s="19">
        <v>4</v>
      </c>
      <c r="F84" s="19">
        <v>3</v>
      </c>
      <c r="G84" s="19">
        <v>3</v>
      </c>
      <c r="H84" s="19">
        <v>4</v>
      </c>
      <c r="I84" s="19">
        <v>4</v>
      </c>
      <c r="J84" s="49">
        <v>4</v>
      </c>
      <c r="K84" s="41">
        <v>4</v>
      </c>
      <c r="L84" s="32">
        <v>3</v>
      </c>
      <c r="M84" s="32">
        <v>1994</v>
      </c>
      <c r="N84" s="32">
        <v>142</v>
      </c>
      <c r="O84" s="32">
        <v>3</v>
      </c>
      <c r="P84" s="32">
        <v>4</v>
      </c>
      <c r="Q84" s="33">
        <v>25</v>
      </c>
      <c r="R84" s="25">
        <v>0.56999999999999995</v>
      </c>
      <c r="S84" s="25">
        <v>0.67</v>
      </c>
      <c r="T84" s="33">
        <v>28.341000000000001</v>
      </c>
      <c r="U84" s="32">
        <v>33</v>
      </c>
      <c r="V84" s="25">
        <v>0.89</v>
      </c>
      <c r="W84" s="32">
        <v>1</v>
      </c>
    </row>
    <row r="85" spans="1:23">
      <c r="A85" s="31">
        <v>1793717</v>
      </c>
      <c r="B85" s="19">
        <v>4</v>
      </c>
      <c r="C85" s="19">
        <v>4</v>
      </c>
      <c r="D85" s="19">
        <v>5</v>
      </c>
      <c r="E85" s="19">
        <v>5</v>
      </c>
      <c r="F85" s="19">
        <v>5</v>
      </c>
      <c r="G85" s="19">
        <v>5</v>
      </c>
      <c r="H85" s="19">
        <v>5</v>
      </c>
      <c r="I85" s="19">
        <v>5</v>
      </c>
      <c r="J85" s="49">
        <v>5</v>
      </c>
      <c r="K85" s="41">
        <v>5</v>
      </c>
      <c r="L85" s="32">
        <v>3</v>
      </c>
      <c r="M85" s="32">
        <v>1994</v>
      </c>
      <c r="N85" s="32">
        <v>142</v>
      </c>
      <c r="O85" s="32">
        <v>3</v>
      </c>
      <c r="P85" s="32">
        <v>4</v>
      </c>
      <c r="Q85" s="33">
        <v>25</v>
      </c>
      <c r="R85" s="25">
        <v>0.56999999999999995</v>
      </c>
      <c r="S85" s="25">
        <v>0.67</v>
      </c>
      <c r="T85" s="33">
        <v>28.341000000000001</v>
      </c>
      <c r="U85" s="32">
        <v>33</v>
      </c>
      <c r="V85" s="25">
        <v>0.89</v>
      </c>
      <c r="W85" s="32">
        <v>1</v>
      </c>
    </row>
    <row r="86" spans="1:23">
      <c r="A86" s="31">
        <v>958687</v>
      </c>
      <c r="B86" s="19">
        <v>4</v>
      </c>
      <c r="C86" s="19">
        <v>4</v>
      </c>
      <c r="D86" s="19">
        <v>5</v>
      </c>
      <c r="E86" s="19">
        <v>5</v>
      </c>
      <c r="F86" s="19">
        <v>4</v>
      </c>
      <c r="G86" s="19">
        <v>3</v>
      </c>
      <c r="H86" s="19">
        <v>4</v>
      </c>
      <c r="I86" s="19">
        <v>3</v>
      </c>
      <c r="J86" s="49">
        <v>5</v>
      </c>
      <c r="K86" s="41">
        <v>4</v>
      </c>
      <c r="L86" s="32">
        <v>3</v>
      </c>
      <c r="M86" s="32">
        <v>1994</v>
      </c>
      <c r="N86" s="32">
        <v>142</v>
      </c>
      <c r="O86" s="32">
        <v>3</v>
      </c>
      <c r="P86" s="32">
        <v>4</v>
      </c>
      <c r="Q86" s="33">
        <v>25</v>
      </c>
      <c r="R86" s="25">
        <v>0.56999999999999995</v>
      </c>
      <c r="S86" s="25">
        <v>0.67</v>
      </c>
      <c r="T86" s="33">
        <v>28.341000000000001</v>
      </c>
      <c r="U86" s="32">
        <v>33</v>
      </c>
      <c r="V86" s="25">
        <v>0.89</v>
      </c>
      <c r="W86" s="32">
        <v>1</v>
      </c>
    </row>
    <row r="87" spans="1:23">
      <c r="A87" s="31">
        <v>782075</v>
      </c>
      <c r="B87" s="19">
        <v>5</v>
      </c>
      <c r="C87" s="19">
        <v>4</v>
      </c>
      <c r="D87" s="19">
        <v>5</v>
      </c>
      <c r="E87" s="19">
        <v>5</v>
      </c>
      <c r="F87" s="19">
        <v>5</v>
      </c>
      <c r="G87" s="19">
        <v>5</v>
      </c>
      <c r="H87" s="19">
        <v>4</v>
      </c>
      <c r="I87" s="19">
        <v>5</v>
      </c>
      <c r="J87" s="49">
        <v>5</v>
      </c>
      <c r="K87" s="41">
        <v>4</v>
      </c>
      <c r="L87" s="32">
        <v>3</v>
      </c>
      <c r="M87" s="32">
        <v>1994</v>
      </c>
      <c r="N87" s="32">
        <v>142</v>
      </c>
      <c r="O87" s="32">
        <v>3</v>
      </c>
      <c r="P87" s="32">
        <v>4</v>
      </c>
      <c r="Q87" s="33">
        <v>25</v>
      </c>
      <c r="R87" s="25">
        <v>0.56999999999999995</v>
      </c>
      <c r="S87" s="25">
        <v>0.67</v>
      </c>
      <c r="T87" s="33">
        <v>28.341000000000001</v>
      </c>
      <c r="U87" s="32">
        <v>33</v>
      </c>
      <c r="V87" s="25">
        <v>0.89</v>
      </c>
      <c r="W87" s="32">
        <v>1</v>
      </c>
    </row>
    <row r="88" spans="1:23">
      <c r="A88" s="31">
        <v>825819</v>
      </c>
      <c r="B88" s="19">
        <v>4</v>
      </c>
      <c r="C88" s="19">
        <v>3</v>
      </c>
      <c r="D88" s="19">
        <v>4</v>
      </c>
      <c r="E88" s="19">
        <v>3</v>
      </c>
      <c r="F88" s="19">
        <v>4</v>
      </c>
      <c r="G88" s="19">
        <v>3</v>
      </c>
      <c r="H88" s="19">
        <v>3</v>
      </c>
      <c r="I88" s="19">
        <v>4</v>
      </c>
      <c r="J88" s="49">
        <v>5</v>
      </c>
      <c r="K88" s="41">
        <v>5</v>
      </c>
      <c r="L88" s="32">
        <v>3</v>
      </c>
      <c r="M88" s="32">
        <v>1994</v>
      </c>
      <c r="N88" s="32">
        <v>142</v>
      </c>
      <c r="O88" s="32">
        <v>3</v>
      </c>
      <c r="P88" s="32">
        <v>4</v>
      </c>
      <c r="Q88" s="33">
        <v>25</v>
      </c>
      <c r="R88" s="25">
        <v>0.56999999999999995</v>
      </c>
      <c r="S88" s="25">
        <v>0.67</v>
      </c>
      <c r="T88" s="33">
        <v>28.341000000000001</v>
      </c>
      <c r="U88" s="32">
        <v>33</v>
      </c>
      <c r="V88" s="25">
        <v>0.89</v>
      </c>
      <c r="W88" s="32">
        <v>1</v>
      </c>
    </row>
    <row r="89" spans="1:23">
      <c r="A89" s="31">
        <v>762998</v>
      </c>
      <c r="B89" s="19">
        <v>4</v>
      </c>
      <c r="C89" s="19">
        <v>3</v>
      </c>
      <c r="D89" s="19">
        <v>5</v>
      </c>
      <c r="E89" s="19">
        <v>5</v>
      </c>
      <c r="F89" s="19">
        <v>4</v>
      </c>
      <c r="G89" s="19">
        <v>3</v>
      </c>
      <c r="H89" s="19">
        <v>5</v>
      </c>
      <c r="I89" s="19">
        <v>4</v>
      </c>
      <c r="J89" s="49">
        <v>5</v>
      </c>
      <c r="K89" s="41">
        <v>5</v>
      </c>
      <c r="L89" s="32">
        <v>3</v>
      </c>
      <c r="M89" s="32">
        <v>1994</v>
      </c>
      <c r="N89" s="32">
        <v>142</v>
      </c>
      <c r="O89" s="32">
        <v>3</v>
      </c>
      <c r="P89" s="32">
        <v>4</v>
      </c>
      <c r="Q89" s="33">
        <v>25</v>
      </c>
      <c r="R89" s="25">
        <v>0.56999999999999995</v>
      </c>
      <c r="S89" s="25">
        <v>0.67</v>
      </c>
      <c r="T89" s="33">
        <v>28.341000000000001</v>
      </c>
      <c r="U89" s="32">
        <v>33</v>
      </c>
      <c r="V89" s="25">
        <v>0.89</v>
      </c>
      <c r="W89" s="32">
        <v>1</v>
      </c>
    </row>
    <row r="90" spans="1:23">
      <c r="A90" s="31">
        <v>1002688</v>
      </c>
      <c r="B90" s="19">
        <v>3</v>
      </c>
      <c r="C90" s="19">
        <v>4</v>
      </c>
      <c r="D90" s="19">
        <v>5</v>
      </c>
      <c r="E90" s="19">
        <v>5</v>
      </c>
      <c r="F90" s="19">
        <v>5</v>
      </c>
      <c r="G90" s="19">
        <v>3</v>
      </c>
      <c r="H90" s="19">
        <v>4</v>
      </c>
      <c r="I90" s="19">
        <v>2</v>
      </c>
      <c r="J90" s="49">
        <v>5</v>
      </c>
      <c r="K90" s="41">
        <v>4</v>
      </c>
      <c r="L90" s="32">
        <v>3</v>
      </c>
      <c r="M90" s="32">
        <v>1994</v>
      </c>
      <c r="N90" s="32">
        <v>142</v>
      </c>
      <c r="O90" s="32">
        <v>3</v>
      </c>
      <c r="P90" s="32">
        <v>4</v>
      </c>
      <c r="Q90" s="33">
        <v>25</v>
      </c>
      <c r="R90" s="25">
        <v>0.56999999999999995</v>
      </c>
      <c r="S90" s="25">
        <v>0.67</v>
      </c>
      <c r="T90" s="33">
        <v>28.341000000000001</v>
      </c>
      <c r="U90" s="32">
        <v>33</v>
      </c>
      <c r="V90" s="25">
        <v>0.89</v>
      </c>
      <c r="W90" s="32">
        <v>1</v>
      </c>
    </row>
    <row r="91" spans="1:23">
      <c r="A91" s="31">
        <v>1316671</v>
      </c>
      <c r="B91" s="19">
        <v>4</v>
      </c>
      <c r="C91" s="19">
        <v>2</v>
      </c>
      <c r="D91" s="19">
        <v>5</v>
      </c>
      <c r="E91" s="19">
        <v>4</v>
      </c>
      <c r="F91" s="19">
        <v>4</v>
      </c>
      <c r="G91" s="19">
        <v>3</v>
      </c>
      <c r="H91" s="19">
        <v>3</v>
      </c>
      <c r="I91" s="19">
        <v>3</v>
      </c>
      <c r="J91" s="49">
        <v>4</v>
      </c>
      <c r="K91" s="41">
        <v>4</v>
      </c>
      <c r="L91" s="32">
        <v>3</v>
      </c>
      <c r="M91" s="32">
        <v>1994</v>
      </c>
      <c r="N91" s="32">
        <v>142</v>
      </c>
      <c r="O91" s="32">
        <v>3</v>
      </c>
      <c r="P91" s="32">
        <v>4</v>
      </c>
      <c r="Q91" s="33">
        <v>25</v>
      </c>
      <c r="R91" s="25">
        <v>0.56999999999999995</v>
      </c>
      <c r="S91" s="25">
        <v>0.67</v>
      </c>
      <c r="T91" s="33">
        <v>28.341000000000001</v>
      </c>
      <c r="U91" s="32">
        <v>33</v>
      </c>
      <c r="V91" s="25">
        <v>0.89</v>
      </c>
      <c r="W91" s="32">
        <v>1</v>
      </c>
    </row>
    <row r="92" spans="1:23">
      <c r="A92" s="31">
        <v>1466323</v>
      </c>
      <c r="B92" s="19">
        <v>4</v>
      </c>
      <c r="C92" s="19">
        <v>4</v>
      </c>
      <c r="D92" s="19">
        <v>5</v>
      </c>
      <c r="E92" s="19">
        <v>4</v>
      </c>
      <c r="F92" s="19">
        <v>5</v>
      </c>
      <c r="G92" s="19">
        <v>4</v>
      </c>
      <c r="H92" s="19">
        <v>3</v>
      </c>
      <c r="I92" s="19">
        <v>4</v>
      </c>
      <c r="J92" s="49">
        <v>3</v>
      </c>
      <c r="K92" s="41">
        <v>3</v>
      </c>
      <c r="L92" s="32">
        <v>4</v>
      </c>
      <c r="M92" s="32">
        <v>1995</v>
      </c>
      <c r="N92" s="32">
        <v>177</v>
      </c>
      <c r="O92" s="32">
        <v>2</v>
      </c>
      <c r="P92" s="32">
        <v>4</v>
      </c>
      <c r="Q92" s="33">
        <v>53</v>
      </c>
      <c r="R92" s="25">
        <v>0.56000000000000005</v>
      </c>
      <c r="S92" s="25">
        <v>0.56000000000000005</v>
      </c>
      <c r="T92" s="33">
        <v>202.6</v>
      </c>
      <c r="U92" s="32">
        <v>40</v>
      </c>
      <c r="V92" s="25">
        <v>0.76</v>
      </c>
      <c r="W92" s="32">
        <v>1</v>
      </c>
    </row>
    <row r="93" spans="1:23">
      <c r="A93" s="31">
        <v>1691090</v>
      </c>
      <c r="B93" s="19">
        <v>4</v>
      </c>
      <c r="C93" s="19">
        <v>5</v>
      </c>
      <c r="D93" s="19">
        <v>5</v>
      </c>
      <c r="E93" s="19">
        <v>5</v>
      </c>
      <c r="F93" s="19">
        <v>5</v>
      </c>
      <c r="G93" s="19">
        <v>3</v>
      </c>
      <c r="H93" s="19">
        <v>3</v>
      </c>
      <c r="I93" s="19">
        <v>4</v>
      </c>
      <c r="J93" s="49">
        <v>5</v>
      </c>
      <c r="K93" s="41">
        <v>5</v>
      </c>
      <c r="L93" s="32">
        <v>4</v>
      </c>
      <c r="M93" s="32">
        <v>1995</v>
      </c>
      <c r="N93" s="32">
        <v>177</v>
      </c>
      <c r="O93" s="32">
        <v>2</v>
      </c>
      <c r="P93" s="32">
        <v>4</v>
      </c>
      <c r="Q93" s="33">
        <v>53</v>
      </c>
      <c r="R93" s="25">
        <v>0.56000000000000005</v>
      </c>
      <c r="S93" s="25">
        <v>0.56000000000000005</v>
      </c>
      <c r="T93" s="33">
        <v>202.6</v>
      </c>
      <c r="U93" s="32">
        <v>40</v>
      </c>
      <c r="V93" s="25">
        <v>0.76</v>
      </c>
      <c r="W93" s="32">
        <v>1</v>
      </c>
    </row>
    <row r="94" spans="1:23">
      <c r="A94" s="31">
        <v>1558286</v>
      </c>
      <c r="B94" s="19">
        <v>4</v>
      </c>
      <c r="C94" s="19">
        <v>2</v>
      </c>
      <c r="D94" s="19">
        <v>2</v>
      </c>
      <c r="E94" s="19">
        <v>5</v>
      </c>
      <c r="F94" s="19">
        <v>4</v>
      </c>
      <c r="G94" s="19">
        <v>3</v>
      </c>
      <c r="H94" s="19">
        <v>2</v>
      </c>
      <c r="I94" s="19">
        <v>5</v>
      </c>
      <c r="J94" s="49">
        <v>5</v>
      </c>
      <c r="K94" s="41">
        <v>5</v>
      </c>
      <c r="L94" s="32">
        <v>4</v>
      </c>
      <c r="M94" s="32">
        <v>1995</v>
      </c>
      <c r="N94" s="32">
        <v>177</v>
      </c>
      <c r="O94" s="32">
        <v>2</v>
      </c>
      <c r="P94" s="32">
        <v>4</v>
      </c>
      <c r="Q94" s="33">
        <v>53</v>
      </c>
      <c r="R94" s="25">
        <v>0.56000000000000005</v>
      </c>
      <c r="S94" s="25">
        <v>0.56000000000000005</v>
      </c>
      <c r="T94" s="33">
        <v>202.6</v>
      </c>
      <c r="U94" s="32">
        <v>40</v>
      </c>
      <c r="V94" s="25">
        <v>0.76</v>
      </c>
      <c r="W94" s="32">
        <v>1</v>
      </c>
    </row>
    <row r="95" spans="1:23">
      <c r="A95" s="31">
        <v>478932</v>
      </c>
      <c r="B95" s="19">
        <v>4</v>
      </c>
      <c r="C95" s="19">
        <v>3</v>
      </c>
      <c r="D95" s="19">
        <v>5</v>
      </c>
      <c r="E95" s="19">
        <v>3</v>
      </c>
      <c r="F95" s="19">
        <v>5</v>
      </c>
      <c r="G95" s="19">
        <v>4</v>
      </c>
      <c r="H95" s="19">
        <v>4</v>
      </c>
      <c r="I95" s="19">
        <v>4</v>
      </c>
      <c r="J95" s="49">
        <v>3</v>
      </c>
      <c r="K95" s="41">
        <v>4</v>
      </c>
      <c r="L95" s="32">
        <v>4</v>
      </c>
      <c r="M95" s="32">
        <v>1995</v>
      </c>
      <c r="N95" s="32">
        <v>177</v>
      </c>
      <c r="O95" s="32">
        <v>2</v>
      </c>
      <c r="P95" s="32">
        <v>4</v>
      </c>
      <c r="Q95" s="33">
        <v>53</v>
      </c>
      <c r="R95" s="25">
        <v>0.56000000000000005</v>
      </c>
      <c r="S95" s="25">
        <v>0.56000000000000005</v>
      </c>
      <c r="T95" s="33">
        <v>202.6</v>
      </c>
      <c r="U95" s="32">
        <v>40</v>
      </c>
      <c r="V95" s="25">
        <v>0.76</v>
      </c>
      <c r="W95" s="32">
        <v>1</v>
      </c>
    </row>
    <row r="96" spans="1:23">
      <c r="A96" s="31">
        <v>1114324</v>
      </c>
      <c r="B96" s="19">
        <v>4</v>
      </c>
      <c r="C96" s="19">
        <v>3</v>
      </c>
      <c r="D96" s="19">
        <v>4</v>
      </c>
      <c r="E96" s="19">
        <v>3</v>
      </c>
      <c r="F96" s="19">
        <v>4</v>
      </c>
      <c r="G96" s="19">
        <v>4</v>
      </c>
      <c r="H96" s="19">
        <v>3</v>
      </c>
      <c r="I96" s="19">
        <v>4</v>
      </c>
      <c r="J96" s="49">
        <v>3</v>
      </c>
      <c r="K96" s="41">
        <v>4</v>
      </c>
      <c r="L96" s="32">
        <v>4</v>
      </c>
      <c r="M96" s="32">
        <v>1995</v>
      </c>
      <c r="N96" s="32">
        <v>177</v>
      </c>
      <c r="O96" s="32">
        <v>2</v>
      </c>
      <c r="P96" s="32">
        <v>4</v>
      </c>
      <c r="Q96" s="33">
        <v>53</v>
      </c>
      <c r="R96" s="25">
        <v>0.56000000000000005</v>
      </c>
      <c r="S96" s="25">
        <v>0.56000000000000005</v>
      </c>
      <c r="T96" s="33">
        <v>202.6</v>
      </c>
      <c r="U96" s="32">
        <v>40</v>
      </c>
      <c r="V96" s="25">
        <v>0.76</v>
      </c>
      <c r="W96" s="32">
        <v>1</v>
      </c>
    </row>
    <row r="97" spans="1:23">
      <c r="A97" s="31">
        <v>1582151</v>
      </c>
      <c r="B97" s="19">
        <v>3</v>
      </c>
      <c r="C97" s="19">
        <v>3</v>
      </c>
      <c r="D97" s="19">
        <v>5</v>
      </c>
      <c r="E97" s="19">
        <v>5</v>
      </c>
      <c r="F97" s="19">
        <v>4</v>
      </c>
      <c r="G97" s="19">
        <v>4</v>
      </c>
      <c r="H97" s="19">
        <v>3</v>
      </c>
      <c r="I97" s="19">
        <v>3</v>
      </c>
      <c r="J97" s="49">
        <v>4</v>
      </c>
      <c r="K97" s="41">
        <v>4</v>
      </c>
      <c r="L97" s="32">
        <v>4</v>
      </c>
      <c r="M97" s="32">
        <v>1995</v>
      </c>
      <c r="N97" s="32">
        <v>177</v>
      </c>
      <c r="O97" s="32">
        <v>2</v>
      </c>
      <c r="P97" s="32">
        <v>4</v>
      </c>
      <c r="Q97" s="33">
        <v>53</v>
      </c>
      <c r="R97" s="25">
        <v>0.56000000000000005</v>
      </c>
      <c r="S97" s="25">
        <v>0.56000000000000005</v>
      </c>
      <c r="T97" s="33">
        <v>202.6</v>
      </c>
      <c r="U97" s="32">
        <v>40</v>
      </c>
      <c r="V97" s="25">
        <v>0.76</v>
      </c>
      <c r="W97" s="32">
        <v>1</v>
      </c>
    </row>
    <row r="98" spans="1:23">
      <c r="A98" s="31">
        <v>2238060</v>
      </c>
      <c r="B98" s="19">
        <v>5</v>
      </c>
      <c r="C98" s="19">
        <v>5</v>
      </c>
      <c r="D98" s="19">
        <v>5</v>
      </c>
      <c r="E98" s="19">
        <v>5</v>
      </c>
      <c r="F98" s="19">
        <v>5</v>
      </c>
      <c r="G98" s="19">
        <v>4</v>
      </c>
      <c r="H98" s="19">
        <v>5</v>
      </c>
      <c r="I98" s="19">
        <v>5</v>
      </c>
      <c r="J98" s="49">
        <v>5</v>
      </c>
      <c r="K98" s="41">
        <v>4</v>
      </c>
      <c r="L98" s="32">
        <v>4</v>
      </c>
      <c r="M98" s="32">
        <v>1995</v>
      </c>
      <c r="N98" s="32">
        <v>177</v>
      </c>
      <c r="O98" s="32">
        <v>2</v>
      </c>
      <c r="P98" s="32">
        <v>4</v>
      </c>
      <c r="Q98" s="33">
        <v>53</v>
      </c>
      <c r="R98" s="25">
        <v>0.56000000000000005</v>
      </c>
      <c r="S98" s="25">
        <v>0.56000000000000005</v>
      </c>
      <c r="T98" s="33">
        <v>202.6</v>
      </c>
      <c r="U98" s="32">
        <v>40</v>
      </c>
      <c r="V98" s="25">
        <v>0.76</v>
      </c>
      <c r="W98" s="32">
        <v>1</v>
      </c>
    </row>
    <row r="99" spans="1:23">
      <c r="A99" s="31">
        <v>774602</v>
      </c>
      <c r="B99" s="19">
        <v>5</v>
      </c>
      <c r="C99" s="19">
        <v>5</v>
      </c>
      <c r="D99" s="19">
        <v>5</v>
      </c>
      <c r="E99" s="19">
        <v>5</v>
      </c>
      <c r="F99" s="19">
        <v>5</v>
      </c>
      <c r="G99" s="19">
        <v>4</v>
      </c>
      <c r="H99" s="19">
        <v>3</v>
      </c>
      <c r="I99" s="19">
        <v>5</v>
      </c>
      <c r="J99" s="49">
        <v>4</v>
      </c>
      <c r="K99" s="41">
        <v>5</v>
      </c>
      <c r="L99" s="32">
        <v>4</v>
      </c>
      <c r="M99" s="32">
        <v>1995</v>
      </c>
      <c r="N99" s="32">
        <v>177</v>
      </c>
      <c r="O99" s="32">
        <v>2</v>
      </c>
      <c r="P99" s="32">
        <v>4</v>
      </c>
      <c r="Q99" s="33">
        <v>53</v>
      </c>
      <c r="R99" s="25">
        <v>0.56000000000000005</v>
      </c>
      <c r="S99" s="25">
        <v>0.56000000000000005</v>
      </c>
      <c r="T99" s="33">
        <v>202.6</v>
      </c>
      <c r="U99" s="32">
        <v>40</v>
      </c>
      <c r="V99" s="25">
        <v>0.76</v>
      </c>
      <c r="W99" s="32">
        <v>1</v>
      </c>
    </row>
    <row r="100" spans="1:23">
      <c r="A100" s="31">
        <v>2320222</v>
      </c>
      <c r="B100" s="19">
        <v>4</v>
      </c>
      <c r="C100" s="19">
        <v>3</v>
      </c>
      <c r="D100" s="19">
        <v>5</v>
      </c>
      <c r="E100" s="19">
        <v>5</v>
      </c>
      <c r="F100" s="19">
        <v>5</v>
      </c>
      <c r="G100" s="19">
        <v>4</v>
      </c>
      <c r="H100" s="19">
        <v>5</v>
      </c>
      <c r="I100" s="19">
        <v>5</v>
      </c>
      <c r="J100" s="49">
        <v>5</v>
      </c>
      <c r="K100" s="41">
        <v>5</v>
      </c>
      <c r="L100" s="32">
        <v>4</v>
      </c>
      <c r="M100" s="32">
        <v>1995</v>
      </c>
      <c r="N100" s="32">
        <v>177</v>
      </c>
      <c r="O100" s="32">
        <v>2</v>
      </c>
      <c r="P100" s="32">
        <v>4</v>
      </c>
      <c r="Q100" s="33">
        <v>53</v>
      </c>
      <c r="R100" s="25">
        <v>0.56000000000000005</v>
      </c>
      <c r="S100" s="25">
        <v>0.56000000000000005</v>
      </c>
      <c r="T100" s="33">
        <v>202.6</v>
      </c>
      <c r="U100" s="32">
        <v>40</v>
      </c>
      <c r="V100" s="25">
        <v>0.76</v>
      </c>
      <c r="W100" s="32">
        <v>1</v>
      </c>
    </row>
    <row r="101" spans="1:23">
      <c r="A101" s="31">
        <v>2283770</v>
      </c>
      <c r="B101" s="19">
        <v>5</v>
      </c>
      <c r="C101" s="19">
        <v>5</v>
      </c>
      <c r="D101" s="19">
        <v>5</v>
      </c>
      <c r="E101" s="19">
        <v>5</v>
      </c>
      <c r="F101" s="19">
        <v>5</v>
      </c>
      <c r="G101" s="19">
        <v>5</v>
      </c>
      <c r="H101" s="19">
        <v>3</v>
      </c>
      <c r="I101" s="19">
        <v>4</v>
      </c>
      <c r="J101" s="49">
        <v>5</v>
      </c>
      <c r="K101" s="41">
        <v>3</v>
      </c>
      <c r="L101" s="32">
        <v>4</v>
      </c>
      <c r="M101" s="32">
        <v>1995</v>
      </c>
      <c r="N101" s="32">
        <v>177</v>
      </c>
      <c r="O101" s="32">
        <v>2</v>
      </c>
      <c r="P101" s="32">
        <v>4</v>
      </c>
      <c r="Q101" s="33">
        <v>53</v>
      </c>
      <c r="R101" s="25">
        <v>0.56000000000000005</v>
      </c>
      <c r="S101" s="25">
        <v>0.56000000000000005</v>
      </c>
      <c r="T101" s="33">
        <v>202.6</v>
      </c>
      <c r="U101" s="32">
        <v>40</v>
      </c>
      <c r="V101" s="25">
        <v>0.76</v>
      </c>
      <c r="W101" s="32">
        <v>1</v>
      </c>
    </row>
    <row r="102" spans="1:23">
      <c r="A102" s="31">
        <v>2349412</v>
      </c>
      <c r="B102" s="19">
        <v>5</v>
      </c>
      <c r="C102" s="19">
        <v>5</v>
      </c>
      <c r="D102" s="19">
        <v>4</v>
      </c>
      <c r="E102" s="19">
        <v>5</v>
      </c>
      <c r="F102" s="19">
        <v>5</v>
      </c>
      <c r="G102" s="19">
        <v>3</v>
      </c>
      <c r="H102" s="19">
        <v>3</v>
      </c>
      <c r="I102" s="19">
        <v>4</v>
      </c>
      <c r="J102" s="49">
        <v>4</v>
      </c>
      <c r="K102" s="41">
        <v>5</v>
      </c>
      <c r="L102" s="32">
        <v>4</v>
      </c>
      <c r="M102" s="32">
        <v>1995</v>
      </c>
      <c r="N102" s="32">
        <v>177</v>
      </c>
      <c r="O102" s="32">
        <v>2</v>
      </c>
      <c r="P102" s="32">
        <v>4</v>
      </c>
      <c r="Q102" s="33">
        <v>53</v>
      </c>
      <c r="R102" s="25">
        <v>0.56000000000000005</v>
      </c>
      <c r="S102" s="25">
        <v>0.56000000000000005</v>
      </c>
      <c r="T102" s="33">
        <v>202.6</v>
      </c>
      <c r="U102" s="32">
        <v>40</v>
      </c>
      <c r="V102" s="25">
        <v>0.76</v>
      </c>
      <c r="W102" s="32">
        <v>1</v>
      </c>
    </row>
    <row r="103" spans="1:23">
      <c r="A103" s="31">
        <v>370735</v>
      </c>
      <c r="B103" s="19">
        <v>3</v>
      </c>
      <c r="C103" s="19">
        <v>3</v>
      </c>
      <c r="D103" s="19">
        <v>4</v>
      </c>
      <c r="E103" s="19">
        <v>4</v>
      </c>
      <c r="F103" s="19">
        <v>4</v>
      </c>
      <c r="G103" s="19">
        <v>4</v>
      </c>
      <c r="H103" s="19">
        <v>2</v>
      </c>
      <c r="I103" s="19">
        <v>2</v>
      </c>
      <c r="J103" s="49">
        <v>3</v>
      </c>
      <c r="K103" s="41">
        <v>3</v>
      </c>
      <c r="L103" s="32">
        <v>4</v>
      </c>
      <c r="M103" s="32">
        <v>1995</v>
      </c>
      <c r="N103" s="32">
        <v>177</v>
      </c>
      <c r="O103" s="32">
        <v>2</v>
      </c>
      <c r="P103" s="32">
        <v>4</v>
      </c>
      <c r="Q103" s="33">
        <v>53</v>
      </c>
      <c r="R103" s="25">
        <v>0.56000000000000005</v>
      </c>
      <c r="S103" s="25">
        <v>0.56000000000000005</v>
      </c>
      <c r="T103" s="33">
        <v>202.6</v>
      </c>
      <c r="U103" s="32">
        <v>40</v>
      </c>
      <c r="V103" s="25">
        <v>0.76</v>
      </c>
      <c r="W103" s="32">
        <v>1</v>
      </c>
    </row>
    <row r="104" spans="1:23">
      <c r="A104" s="31">
        <v>2297136</v>
      </c>
      <c r="B104" s="19">
        <v>3</v>
      </c>
      <c r="C104" s="19">
        <v>2</v>
      </c>
      <c r="D104" s="19">
        <v>5</v>
      </c>
      <c r="E104" s="19">
        <v>5</v>
      </c>
      <c r="F104" s="19">
        <v>4</v>
      </c>
      <c r="G104" s="19">
        <v>1</v>
      </c>
      <c r="H104" s="19">
        <v>1</v>
      </c>
      <c r="I104" s="19">
        <v>3</v>
      </c>
      <c r="J104" s="49">
        <v>5</v>
      </c>
      <c r="K104" s="41">
        <v>4</v>
      </c>
      <c r="L104" s="32">
        <v>4</v>
      </c>
      <c r="M104" s="32">
        <v>1995</v>
      </c>
      <c r="N104" s="32">
        <v>177</v>
      </c>
      <c r="O104" s="32">
        <v>2</v>
      </c>
      <c r="P104" s="32">
        <v>4</v>
      </c>
      <c r="Q104" s="33">
        <v>53</v>
      </c>
      <c r="R104" s="25">
        <v>0.56000000000000005</v>
      </c>
      <c r="S104" s="25">
        <v>0.56000000000000005</v>
      </c>
      <c r="T104" s="33">
        <v>202.6</v>
      </c>
      <c r="U104" s="32">
        <v>40</v>
      </c>
      <c r="V104" s="25">
        <v>0.76</v>
      </c>
      <c r="W104" s="32">
        <v>1</v>
      </c>
    </row>
    <row r="105" spans="1:23">
      <c r="A105" s="31">
        <v>521315</v>
      </c>
      <c r="B105" s="19">
        <v>4</v>
      </c>
      <c r="C105" s="19">
        <v>4</v>
      </c>
      <c r="D105" s="19">
        <v>5</v>
      </c>
      <c r="E105" s="19">
        <v>5</v>
      </c>
      <c r="F105" s="19">
        <v>5</v>
      </c>
      <c r="G105" s="19">
        <v>3</v>
      </c>
      <c r="H105" s="19">
        <v>4</v>
      </c>
      <c r="I105" s="19">
        <v>4</v>
      </c>
      <c r="J105" s="49">
        <v>4</v>
      </c>
      <c r="K105" s="41">
        <v>5</v>
      </c>
      <c r="L105" s="32">
        <v>4</v>
      </c>
      <c r="M105" s="32">
        <v>1995</v>
      </c>
      <c r="N105" s="32">
        <v>177</v>
      </c>
      <c r="O105" s="32">
        <v>2</v>
      </c>
      <c r="P105" s="32">
        <v>4</v>
      </c>
      <c r="Q105" s="33">
        <v>53</v>
      </c>
      <c r="R105" s="25">
        <v>0.56000000000000005</v>
      </c>
      <c r="S105" s="25">
        <v>0.56000000000000005</v>
      </c>
      <c r="T105" s="33">
        <v>202.6</v>
      </c>
      <c r="U105" s="32">
        <v>40</v>
      </c>
      <c r="V105" s="25">
        <v>0.76</v>
      </c>
      <c r="W105" s="32">
        <v>1</v>
      </c>
    </row>
    <row r="106" spans="1:23">
      <c r="A106" s="31">
        <v>1624047</v>
      </c>
      <c r="B106" s="19">
        <v>4</v>
      </c>
      <c r="C106" s="19">
        <v>5</v>
      </c>
      <c r="D106" s="19">
        <v>5</v>
      </c>
      <c r="E106" s="19">
        <v>5</v>
      </c>
      <c r="F106" s="19">
        <v>5</v>
      </c>
      <c r="G106" s="19">
        <v>3</v>
      </c>
      <c r="H106" s="19">
        <v>4</v>
      </c>
      <c r="I106" s="19">
        <v>4</v>
      </c>
      <c r="J106" s="49">
        <v>5</v>
      </c>
      <c r="K106" s="41">
        <v>4</v>
      </c>
      <c r="L106" s="32">
        <v>4</v>
      </c>
      <c r="M106" s="32">
        <v>1995</v>
      </c>
      <c r="N106" s="32">
        <v>177</v>
      </c>
      <c r="O106" s="32">
        <v>2</v>
      </c>
      <c r="P106" s="32">
        <v>4</v>
      </c>
      <c r="Q106" s="33">
        <v>53</v>
      </c>
      <c r="R106" s="25">
        <v>0.56000000000000005</v>
      </c>
      <c r="S106" s="25">
        <v>0.56000000000000005</v>
      </c>
      <c r="T106" s="33">
        <v>202.6</v>
      </c>
      <c r="U106" s="32">
        <v>40</v>
      </c>
      <c r="V106" s="25">
        <v>0.76</v>
      </c>
      <c r="W106" s="32">
        <v>1</v>
      </c>
    </row>
    <row r="107" spans="1:23">
      <c r="A107" s="31">
        <v>1421913</v>
      </c>
      <c r="B107" s="19">
        <v>3</v>
      </c>
      <c r="C107" s="19">
        <v>3</v>
      </c>
      <c r="D107" s="19">
        <v>5</v>
      </c>
      <c r="E107" s="19">
        <v>5</v>
      </c>
      <c r="F107" s="19">
        <v>5</v>
      </c>
      <c r="G107" s="19">
        <v>4</v>
      </c>
      <c r="H107" s="19">
        <v>3</v>
      </c>
      <c r="I107" s="19">
        <v>4</v>
      </c>
      <c r="J107" s="49">
        <v>5</v>
      </c>
      <c r="K107" s="41">
        <v>4</v>
      </c>
      <c r="L107" s="32">
        <v>4</v>
      </c>
      <c r="M107" s="32">
        <v>1995</v>
      </c>
      <c r="N107" s="32">
        <v>177</v>
      </c>
      <c r="O107" s="32">
        <v>2</v>
      </c>
      <c r="P107" s="32">
        <v>4</v>
      </c>
      <c r="Q107" s="33">
        <v>53</v>
      </c>
      <c r="R107" s="25">
        <v>0.56000000000000005</v>
      </c>
      <c r="S107" s="25">
        <v>0.56000000000000005</v>
      </c>
      <c r="T107" s="33">
        <v>202.6</v>
      </c>
      <c r="U107" s="32">
        <v>40</v>
      </c>
      <c r="V107" s="25">
        <v>0.76</v>
      </c>
      <c r="W107" s="32">
        <v>1</v>
      </c>
    </row>
    <row r="108" spans="1:23">
      <c r="A108" s="31">
        <v>1852040</v>
      </c>
      <c r="B108" s="19">
        <v>3</v>
      </c>
      <c r="C108" s="19">
        <v>2</v>
      </c>
      <c r="D108" s="19">
        <v>2</v>
      </c>
      <c r="E108" s="19">
        <v>4</v>
      </c>
      <c r="F108" s="19">
        <v>5</v>
      </c>
      <c r="G108" s="19">
        <v>3</v>
      </c>
      <c r="H108" s="19">
        <v>2</v>
      </c>
      <c r="I108" s="19">
        <v>4</v>
      </c>
      <c r="J108" s="49">
        <v>1</v>
      </c>
      <c r="K108" s="41">
        <v>2</v>
      </c>
      <c r="L108" s="32">
        <v>4</v>
      </c>
      <c r="M108" s="32">
        <v>1995</v>
      </c>
      <c r="N108" s="32">
        <v>177</v>
      </c>
      <c r="O108" s="32">
        <v>2</v>
      </c>
      <c r="P108" s="32">
        <v>4</v>
      </c>
      <c r="Q108" s="33">
        <v>53</v>
      </c>
      <c r="R108" s="25">
        <v>0.56000000000000005</v>
      </c>
      <c r="S108" s="25">
        <v>0.56000000000000005</v>
      </c>
      <c r="T108" s="33">
        <v>202.6</v>
      </c>
      <c r="U108" s="32">
        <v>40</v>
      </c>
      <c r="V108" s="25">
        <v>0.76</v>
      </c>
      <c r="W108" s="32">
        <v>1</v>
      </c>
    </row>
    <row r="109" spans="1:23">
      <c r="A109" s="31">
        <v>380505</v>
      </c>
      <c r="B109" s="19">
        <v>5</v>
      </c>
      <c r="C109" s="19">
        <v>4</v>
      </c>
      <c r="D109" s="19">
        <v>5</v>
      </c>
      <c r="E109" s="19">
        <v>5</v>
      </c>
      <c r="F109" s="19">
        <v>4</v>
      </c>
      <c r="G109" s="19">
        <v>4</v>
      </c>
      <c r="H109" s="19">
        <v>4</v>
      </c>
      <c r="I109" s="19">
        <v>4</v>
      </c>
      <c r="J109" s="49">
        <v>4</v>
      </c>
      <c r="K109" s="41">
        <v>4</v>
      </c>
      <c r="L109" s="32">
        <v>4</v>
      </c>
      <c r="M109" s="32">
        <v>1995</v>
      </c>
      <c r="N109" s="32">
        <v>177</v>
      </c>
      <c r="O109" s="32">
        <v>2</v>
      </c>
      <c r="P109" s="32">
        <v>4</v>
      </c>
      <c r="Q109" s="33">
        <v>53</v>
      </c>
      <c r="R109" s="25">
        <v>0.56000000000000005</v>
      </c>
      <c r="S109" s="25">
        <v>0.56000000000000005</v>
      </c>
      <c r="T109" s="33">
        <v>202.6</v>
      </c>
      <c r="U109" s="32">
        <v>40</v>
      </c>
      <c r="V109" s="25">
        <v>0.76</v>
      </c>
      <c r="W109" s="32">
        <v>1</v>
      </c>
    </row>
    <row r="110" spans="1:23">
      <c r="A110" s="31">
        <v>2023518</v>
      </c>
      <c r="B110" s="19">
        <v>5</v>
      </c>
      <c r="C110" s="19">
        <v>4</v>
      </c>
      <c r="D110" s="19">
        <v>5</v>
      </c>
      <c r="E110" s="19">
        <v>5</v>
      </c>
      <c r="F110" s="19">
        <v>5</v>
      </c>
      <c r="G110" s="19">
        <v>4</v>
      </c>
      <c r="H110" s="19">
        <v>2</v>
      </c>
      <c r="I110" s="19">
        <v>5</v>
      </c>
      <c r="J110" s="49">
        <v>4</v>
      </c>
      <c r="K110" s="41">
        <v>4</v>
      </c>
      <c r="L110" s="32">
        <v>4</v>
      </c>
      <c r="M110" s="32">
        <v>1995</v>
      </c>
      <c r="N110" s="32">
        <v>177</v>
      </c>
      <c r="O110" s="32">
        <v>2</v>
      </c>
      <c r="P110" s="32">
        <v>4</v>
      </c>
      <c r="Q110" s="33">
        <v>53</v>
      </c>
      <c r="R110" s="25">
        <v>0.56000000000000005</v>
      </c>
      <c r="S110" s="25">
        <v>0.56000000000000005</v>
      </c>
      <c r="T110" s="33">
        <v>202.6</v>
      </c>
      <c r="U110" s="32">
        <v>40</v>
      </c>
      <c r="V110" s="25">
        <v>0.76</v>
      </c>
      <c r="W110" s="32">
        <v>1</v>
      </c>
    </row>
    <row r="111" spans="1:23">
      <c r="A111" s="31">
        <v>1388216</v>
      </c>
      <c r="B111" s="19">
        <v>4</v>
      </c>
      <c r="C111" s="19">
        <v>5</v>
      </c>
      <c r="D111" s="19">
        <v>5</v>
      </c>
      <c r="E111" s="19">
        <v>5</v>
      </c>
      <c r="F111" s="19">
        <v>4</v>
      </c>
      <c r="G111" s="19">
        <v>4</v>
      </c>
      <c r="H111" s="19">
        <v>4</v>
      </c>
      <c r="I111" s="19">
        <v>3</v>
      </c>
      <c r="J111" s="49">
        <v>5</v>
      </c>
      <c r="K111" s="41">
        <v>4</v>
      </c>
      <c r="L111" s="32">
        <v>4</v>
      </c>
      <c r="M111" s="32">
        <v>1995</v>
      </c>
      <c r="N111" s="32">
        <v>177</v>
      </c>
      <c r="O111" s="32">
        <v>2</v>
      </c>
      <c r="P111" s="32">
        <v>4</v>
      </c>
      <c r="Q111" s="33">
        <v>53</v>
      </c>
      <c r="R111" s="25">
        <v>0.56000000000000005</v>
      </c>
      <c r="S111" s="25">
        <v>0.56000000000000005</v>
      </c>
      <c r="T111" s="33">
        <v>202.6</v>
      </c>
      <c r="U111" s="32">
        <v>40</v>
      </c>
      <c r="V111" s="25">
        <v>0.76</v>
      </c>
      <c r="W111" s="32">
        <v>1</v>
      </c>
    </row>
    <row r="112" spans="1:23">
      <c r="A112" s="31">
        <v>697038</v>
      </c>
      <c r="B112" s="19">
        <v>5</v>
      </c>
      <c r="C112" s="19">
        <v>5</v>
      </c>
      <c r="D112" s="19">
        <v>5</v>
      </c>
      <c r="E112" s="19">
        <v>5</v>
      </c>
      <c r="F112" s="19">
        <v>5</v>
      </c>
      <c r="G112" s="19">
        <v>4</v>
      </c>
      <c r="H112" s="19">
        <v>5</v>
      </c>
      <c r="I112" s="19">
        <v>3</v>
      </c>
      <c r="J112" s="49">
        <v>4</v>
      </c>
      <c r="K112" s="41">
        <v>5</v>
      </c>
      <c r="L112" s="32">
        <v>4</v>
      </c>
      <c r="M112" s="32">
        <v>1995</v>
      </c>
      <c r="N112" s="32">
        <v>177</v>
      </c>
      <c r="O112" s="32">
        <v>2</v>
      </c>
      <c r="P112" s="32">
        <v>4</v>
      </c>
      <c r="Q112" s="33">
        <v>53</v>
      </c>
      <c r="R112" s="25">
        <v>0.56000000000000005</v>
      </c>
      <c r="S112" s="25">
        <v>0.56000000000000005</v>
      </c>
      <c r="T112" s="33">
        <v>202.6</v>
      </c>
      <c r="U112" s="32">
        <v>40</v>
      </c>
      <c r="V112" s="25">
        <v>0.76</v>
      </c>
      <c r="W112" s="32">
        <v>1</v>
      </c>
    </row>
    <row r="113" spans="1:23">
      <c r="A113" s="31">
        <v>1374197</v>
      </c>
      <c r="B113" s="19">
        <v>3</v>
      </c>
      <c r="C113" s="19">
        <v>3</v>
      </c>
      <c r="D113" s="19">
        <v>4</v>
      </c>
      <c r="E113" s="19">
        <v>5</v>
      </c>
      <c r="F113" s="19">
        <v>4</v>
      </c>
      <c r="G113" s="19">
        <v>4</v>
      </c>
      <c r="H113" s="19">
        <v>3</v>
      </c>
      <c r="I113" s="19">
        <v>4</v>
      </c>
      <c r="J113" s="49">
        <v>4</v>
      </c>
      <c r="K113" s="41">
        <v>4</v>
      </c>
      <c r="L113" s="32">
        <v>4</v>
      </c>
      <c r="M113" s="32">
        <v>1995</v>
      </c>
      <c r="N113" s="32">
        <v>177</v>
      </c>
      <c r="O113" s="32">
        <v>2</v>
      </c>
      <c r="P113" s="32">
        <v>4</v>
      </c>
      <c r="Q113" s="33">
        <v>53</v>
      </c>
      <c r="R113" s="25">
        <v>0.56000000000000005</v>
      </c>
      <c r="S113" s="25">
        <v>0.56000000000000005</v>
      </c>
      <c r="T113" s="33">
        <v>202.6</v>
      </c>
      <c r="U113" s="32">
        <v>40</v>
      </c>
      <c r="V113" s="25">
        <v>0.76</v>
      </c>
      <c r="W113" s="32">
        <v>1</v>
      </c>
    </row>
    <row r="114" spans="1:23">
      <c r="A114" s="31">
        <v>16272</v>
      </c>
      <c r="B114" s="19">
        <v>3</v>
      </c>
      <c r="C114" s="19">
        <v>2</v>
      </c>
      <c r="D114" s="19">
        <v>4</v>
      </c>
      <c r="E114" s="19">
        <v>4</v>
      </c>
      <c r="F114" s="19">
        <v>3</v>
      </c>
      <c r="G114" s="19">
        <v>3</v>
      </c>
      <c r="H114" s="19">
        <v>4</v>
      </c>
      <c r="I114" s="19">
        <v>4</v>
      </c>
      <c r="J114" s="49">
        <v>4</v>
      </c>
      <c r="K114" s="41">
        <v>4</v>
      </c>
      <c r="L114" s="32">
        <v>4</v>
      </c>
      <c r="M114" s="32">
        <v>1995</v>
      </c>
      <c r="N114" s="32">
        <v>177</v>
      </c>
      <c r="O114" s="32">
        <v>2</v>
      </c>
      <c r="P114" s="32">
        <v>4</v>
      </c>
      <c r="Q114" s="33">
        <v>53</v>
      </c>
      <c r="R114" s="25">
        <v>0.56000000000000005</v>
      </c>
      <c r="S114" s="25">
        <v>0.56000000000000005</v>
      </c>
      <c r="T114" s="33">
        <v>202.6</v>
      </c>
      <c r="U114" s="32">
        <v>40</v>
      </c>
      <c r="V114" s="25">
        <v>0.76</v>
      </c>
      <c r="W114" s="32">
        <v>1</v>
      </c>
    </row>
    <row r="115" spans="1:23">
      <c r="A115" s="31">
        <v>1793717</v>
      </c>
      <c r="B115" s="19">
        <v>4</v>
      </c>
      <c r="C115" s="19">
        <v>4</v>
      </c>
      <c r="D115" s="19">
        <v>5</v>
      </c>
      <c r="E115" s="19">
        <v>5</v>
      </c>
      <c r="F115" s="19">
        <v>5</v>
      </c>
      <c r="G115" s="19">
        <v>5</v>
      </c>
      <c r="H115" s="19">
        <v>5</v>
      </c>
      <c r="I115" s="19">
        <v>5</v>
      </c>
      <c r="J115" s="49">
        <v>5</v>
      </c>
      <c r="K115" s="41">
        <v>5</v>
      </c>
      <c r="L115" s="32">
        <v>4</v>
      </c>
      <c r="M115" s="32">
        <v>1995</v>
      </c>
      <c r="N115" s="32">
        <v>177</v>
      </c>
      <c r="O115" s="32">
        <v>2</v>
      </c>
      <c r="P115" s="32">
        <v>4</v>
      </c>
      <c r="Q115" s="33">
        <v>53</v>
      </c>
      <c r="R115" s="25">
        <v>0.56000000000000005</v>
      </c>
      <c r="S115" s="25">
        <v>0.56000000000000005</v>
      </c>
      <c r="T115" s="33">
        <v>202.6</v>
      </c>
      <c r="U115" s="32">
        <v>40</v>
      </c>
      <c r="V115" s="25">
        <v>0.76</v>
      </c>
      <c r="W115" s="32">
        <v>1</v>
      </c>
    </row>
    <row r="116" spans="1:23">
      <c r="A116" s="31">
        <v>958687</v>
      </c>
      <c r="B116" s="19">
        <v>4</v>
      </c>
      <c r="C116" s="19">
        <v>4</v>
      </c>
      <c r="D116" s="19">
        <v>5</v>
      </c>
      <c r="E116" s="19">
        <v>5</v>
      </c>
      <c r="F116" s="19">
        <v>4</v>
      </c>
      <c r="G116" s="19">
        <v>3</v>
      </c>
      <c r="H116" s="19">
        <v>4</v>
      </c>
      <c r="I116" s="19">
        <v>3</v>
      </c>
      <c r="J116" s="49">
        <v>5</v>
      </c>
      <c r="K116" s="41">
        <v>4</v>
      </c>
      <c r="L116" s="32">
        <v>4</v>
      </c>
      <c r="M116" s="32">
        <v>1995</v>
      </c>
      <c r="N116" s="32">
        <v>177</v>
      </c>
      <c r="O116" s="32">
        <v>2</v>
      </c>
      <c r="P116" s="32">
        <v>4</v>
      </c>
      <c r="Q116" s="33">
        <v>53</v>
      </c>
      <c r="R116" s="25">
        <v>0.56000000000000005</v>
      </c>
      <c r="S116" s="25">
        <v>0.56000000000000005</v>
      </c>
      <c r="T116" s="33">
        <v>202.6</v>
      </c>
      <c r="U116" s="32">
        <v>40</v>
      </c>
      <c r="V116" s="25">
        <v>0.76</v>
      </c>
      <c r="W116" s="32">
        <v>1</v>
      </c>
    </row>
    <row r="117" spans="1:23">
      <c r="A117" s="31">
        <v>782075</v>
      </c>
      <c r="B117" s="19">
        <v>5</v>
      </c>
      <c r="C117" s="19">
        <v>4</v>
      </c>
      <c r="D117" s="19">
        <v>5</v>
      </c>
      <c r="E117" s="19">
        <v>5</v>
      </c>
      <c r="F117" s="19">
        <v>5</v>
      </c>
      <c r="G117" s="19">
        <v>5</v>
      </c>
      <c r="H117" s="19">
        <v>4</v>
      </c>
      <c r="I117" s="19">
        <v>5</v>
      </c>
      <c r="J117" s="49">
        <v>5</v>
      </c>
      <c r="K117" s="41">
        <v>4</v>
      </c>
      <c r="L117" s="32">
        <v>4</v>
      </c>
      <c r="M117" s="32">
        <v>1995</v>
      </c>
      <c r="N117" s="32">
        <v>177</v>
      </c>
      <c r="O117" s="32">
        <v>2</v>
      </c>
      <c r="P117" s="32">
        <v>4</v>
      </c>
      <c r="Q117" s="33">
        <v>53</v>
      </c>
      <c r="R117" s="25">
        <v>0.56000000000000005</v>
      </c>
      <c r="S117" s="25">
        <v>0.56000000000000005</v>
      </c>
      <c r="T117" s="33">
        <v>202.6</v>
      </c>
      <c r="U117" s="32">
        <v>40</v>
      </c>
      <c r="V117" s="25">
        <v>0.76</v>
      </c>
      <c r="W117" s="32">
        <v>1</v>
      </c>
    </row>
    <row r="118" spans="1:23">
      <c r="A118" s="31">
        <v>825819</v>
      </c>
      <c r="B118" s="19">
        <v>4</v>
      </c>
      <c r="C118" s="19">
        <v>3</v>
      </c>
      <c r="D118" s="19">
        <v>4</v>
      </c>
      <c r="E118" s="19">
        <v>3</v>
      </c>
      <c r="F118" s="19">
        <v>4</v>
      </c>
      <c r="G118" s="19">
        <v>3</v>
      </c>
      <c r="H118" s="19">
        <v>3</v>
      </c>
      <c r="I118" s="19">
        <v>4</v>
      </c>
      <c r="J118" s="49">
        <v>5</v>
      </c>
      <c r="K118" s="41">
        <v>5</v>
      </c>
      <c r="L118" s="32">
        <v>4</v>
      </c>
      <c r="M118" s="32">
        <v>1995</v>
      </c>
      <c r="N118" s="32">
        <v>177</v>
      </c>
      <c r="O118" s="32">
        <v>2</v>
      </c>
      <c r="P118" s="32">
        <v>4</v>
      </c>
      <c r="Q118" s="33">
        <v>53</v>
      </c>
      <c r="R118" s="25">
        <v>0.56000000000000005</v>
      </c>
      <c r="S118" s="25">
        <v>0.56000000000000005</v>
      </c>
      <c r="T118" s="33">
        <v>202.6</v>
      </c>
      <c r="U118" s="32">
        <v>40</v>
      </c>
      <c r="V118" s="25">
        <v>0.76</v>
      </c>
      <c r="W118" s="32">
        <v>1</v>
      </c>
    </row>
    <row r="119" spans="1:23">
      <c r="A119" s="31">
        <v>762998</v>
      </c>
      <c r="B119" s="19">
        <v>4</v>
      </c>
      <c r="C119" s="19">
        <v>3</v>
      </c>
      <c r="D119" s="19">
        <v>5</v>
      </c>
      <c r="E119" s="19">
        <v>5</v>
      </c>
      <c r="F119" s="19">
        <v>4</v>
      </c>
      <c r="G119" s="19">
        <v>3</v>
      </c>
      <c r="H119" s="19">
        <v>5</v>
      </c>
      <c r="I119" s="19">
        <v>4</v>
      </c>
      <c r="J119" s="49">
        <v>5</v>
      </c>
      <c r="K119" s="41">
        <v>5</v>
      </c>
      <c r="L119" s="32">
        <v>4</v>
      </c>
      <c r="M119" s="32">
        <v>1995</v>
      </c>
      <c r="N119" s="32">
        <v>177</v>
      </c>
      <c r="O119" s="32">
        <v>2</v>
      </c>
      <c r="P119" s="32">
        <v>4</v>
      </c>
      <c r="Q119" s="33">
        <v>53</v>
      </c>
      <c r="R119" s="25">
        <v>0.56000000000000005</v>
      </c>
      <c r="S119" s="25">
        <v>0.56000000000000005</v>
      </c>
      <c r="T119" s="33">
        <v>202.6</v>
      </c>
      <c r="U119" s="32">
        <v>40</v>
      </c>
      <c r="V119" s="25">
        <v>0.76</v>
      </c>
      <c r="W119" s="32">
        <v>1</v>
      </c>
    </row>
    <row r="120" spans="1:23">
      <c r="A120" s="31">
        <v>1002688</v>
      </c>
      <c r="B120" s="19">
        <v>3</v>
      </c>
      <c r="C120" s="19">
        <v>4</v>
      </c>
      <c r="D120" s="19">
        <v>5</v>
      </c>
      <c r="E120" s="19">
        <v>5</v>
      </c>
      <c r="F120" s="19">
        <v>5</v>
      </c>
      <c r="G120" s="19">
        <v>3</v>
      </c>
      <c r="H120" s="19">
        <v>4</v>
      </c>
      <c r="I120" s="19">
        <v>2</v>
      </c>
      <c r="J120" s="49">
        <v>5</v>
      </c>
      <c r="K120" s="41">
        <v>4</v>
      </c>
      <c r="L120" s="32">
        <v>4</v>
      </c>
      <c r="M120" s="32">
        <v>1995</v>
      </c>
      <c r="N120" s="32">
        <v>177</v>
      </c>
      <c r="O120" s="32">
        <v>2</v>
      </c>
      <c r="P120" s="32">
        <v>4</v>
      </c>
      <c r="Q120" s="33">
        <v>53</v>
      </c>
      <c r="R120" s="25">
        <v>0.56000000000000005</v>
      </c>
      <c r="S120" s="25">
        <v>0.56000000000000005</v>
      </c>
      <c r="T120" s="33">
        <v>202.6</v>
      </c>
      <c r="U120" s="32">
        <v>40</v>
      </c>
      <c r="V120" s="25">
        <v>0.76</v>
      </c>
      <c r="W120" s="32">
        <v>1</v>
      </c>
    </row>
    <row r="121" spans="1:23">
      <c r="A121" s="31">
        <v>1316671</v>
      </c>
      <c r="B121" s="19">
        <v>4</v>
      </c>
      <c r="C121" s="19">
        <v>2</v>
      </c>
      <c r="D121" s="19">
        <v>5</v>
      </c>
      <c r="E121" s="19">
        <v>4</v>
      </c>
      <c r="F121" s="19">
        <v>4</v>
      </c>
      <c r="G121" s="19">
        <v>3</v>
      </c>
      <c r="H121" s="19">
        <v>3</v>
      </c>
      <c r="I121" s="19">
        <v>3</v>
      </c>
      <c r="J121" s="49">
        <v>4</v>
      </c>
      <c r="K121" s="41">
        <v>4</v>
      </c>
      <c r="L121" s="32">
        <v>4</v>
      </c>
      <c r="M121" s="32">
        <v>1995</v>
      </c>
      <c r="N121" s="32">
        <v>177</v>
      </c>
      <c r="O121" s="32">
        <v>2</v>
      </c>
      <c r="P121" s="32">
        <v>4</v>
      </c>
      <c r="Q121" s="33">
        <v>53</v>
      </c>
      <c r="R121" s="25">
        <v>0.56000000000000005</v>
      </c>
      <c r="S121" s="25">
        <v>0.56000000000000005</v>
      </c>
      <c r="T121" s="33">
        <v>202.6</v>
      </c>
      <c r="U121" s="32">
        <v>40</v>
      </c>
      <c r="V121" s="25">
        <v>0.76</v>
      </c>
      <c r="W121" s="32">
        <v>1</v>
      </c>
    </row>
    <row r="122" spans="1:23">
      <c r="A122" s="31">
        <v>1466323</v>
      </c>
      <c r="B122" s="19">
        <v>4</v>
      </c>
      <c r="C122" s="19">
        <v>4</v>
      </c>
      <c r="D122" s="19">
        <v>5</v>
      </c>
      <c r="E122" s="19">
        <v>4</v>
      </c>
      <c r="F122" s="19">
        <v>5</v>
      </c>
      <c r="G122" s="19">
        <v>4</v>
      </c>
      <c r="H122" s="19">
        <v>3</v>
      </c>
      <c r="I122" s="19">
        <v>4</v>
      </c>
      <c r="J122" s="49">
        <v>3</v>
      </c>
      <c r="K122" s="41">
        <v>3</v>
      </c>
      <c r="L122" s="32">
        <v>5</v>
      </c>
      <c r="M122" s="32">
        <v>2004</v>
      </c>
      <c r="N122" s="32">
        <v>115</v>
      </c>
      <c r="O122" s="32">
        <v>4</v>
      </c>
      <c r="P122" s="32">
        <v>1</v>
      </c>
      <c r="Q122" s="33">
        <v>92</v>
      </c>
      <c r="R122" s="25">
        <v>0.5</v>
      </c>
      <c r="S122" s="25">
        <v>1</v>
      </c>
      <c r="T122" s="33">
        <v>261.40899999999999</v>
      </c>
      <c r="U122" s="32">
        <v>73</v>
      </c>
      <c r="V122" s="25">
        <v>0.97</v>
      </c>
      <c r="W122" s="25">
        <v>1</v>
      </c>
    </row>
    <row r="123" spans="1:23">
      <c r="A123" s="31">
        <v>1691090</v>
      </c>
      <c r="B123" s="19">
        <v>4</v>
      </c>
      <c r="C123" s="19">
        <v>5</v>
      </c>
      <c r="D123" s="19">
        <v>5</v>
      </c>
      <c r="E123" s="19">
        <v>5</v>
      </c>
      <c r="F123" s="19">
        <v>5</v>
      </c>
      <c r="G123" s="19">
        <v>3</v>
      </c>
      <c r="H123" s="19">
        <v>3</v>
      </c>
      <c r="I123" s="19">
        <v>4</v>
      </c>
      <c r="J123" s="49">
        <v>5</v>
      </c>
      <c r="K123" s="41">
        <v>5</v>
      </c>
      <c r="L123" s="32">
        <v>5</v>
      </c>
      <c r="M123" s="32">
        <v>2004</v>
      </c>
      <c r="N123" s="32">
        <v>115</v>
      </c>
      <c r="O123" s="32">
        <v>4</v>
      </c>
      <c r="P123" s="32">
        <v>1</v>
      </c>
      <c r="Q123" s="33">
        <v>92</v>
      </c>
      <c r="R123" s="25">
        <v>0.5</v>
      </c>
      <c r="S123" s="25">
        <v>1</v>
      </c>
      <c r="T123" s="33">
        <v>261.40899999999999</v>
      </c>
      <c r="U123" s="32">
        <v>73</v>
      </c>
      <c r="V123" s="25">
        <v>0.97</v>
      </c>
      <c r="W123" s="25">
        <v>1</v>
      </c>
    </row>
    <row r="124" spans="1:23">
      <c r="A124" s="31">
        <v>1558286</v>
      </c>
      <c r="B124" s="19">
        <v>4</v>
      </c>
      <c r="C124" s="19">
        <v>2</v>
      </c>
      <c r="D124" s="19">
        <v>2</v>
      </c>
      <c r="E124" s="19">
        <v>5</v>
      </c>
      <c r="F124" s="19">
        <v>4</v>
      </c>
      <c r="G124" s="19">
        <v>3</v>
      </c>
      <c r="H124" s="19">
        <v>2</v>
      </c>
      <c r="I124" s="19">
        <v>5</v>
      </c>
      <c r="J124" s="49">
        <v>5</v>
      </c>
      <c r="K124" s="41">
        <v>5</v>
      </c>
      <c r="L124" s="32">
        <v>5</v>
      </c>
      <c r="M124" s="32">
        <v>2004</v>
      </c>
      <c r="N124" s="32">
        <v>115</v>
      </c>
      <c r="O124" s="32">
        <v>4</v>
      </c>
      <c r="P124" s="32">
        <v>1</v>
      </c>
      <c r="Q124" s="33">
        <v>92</v>
      </c>
      <c r="R124" s="25">
        <v>0.5</v>
      </c>
      <c r="S124" s="25">
        <v>1</v>
      </c>
      <c r="T124" s="33">
        <v>261.40899999999999</v>
      </c>
      <c r="U124" s="32">
        <v>73</v>
      </c>
      <c r="V124" s="25">
        <v>0.97</v>
      </c>
      <c r="W124" s="25">
        <v>1</v>
      </c>
    </row>
    <row r="125" spans="1:23">
      <c r="A125" s="31">
        <v>478932</v>
      </c>
      <c r="B125" s="19">
        <v>4</v>
      </c>
      <c r="C125" s="19">
        <v>3</v>
      </c>
      <c r="D125" s="19">
        <v>5</v>
      </c>
      <c r="E125" s="19">
        <v>3</v>
      </c>
      <c r="F125" s="19">
        <v>5</v>
      </c>
      <c r="G125" s="19">
        <v>4</v>
      </c>
      <c r="H125" s="19">
        <v>4</v>
      </c>
      <c r="I125" s="19">
        <v>4</v>
      </c>
      <c r="J125" s="49">
        <v>3</v>
      </c>
      <c r="K125" s="41">
        <v>4</v>
      </c>
      <c r="L125" s="32">
        <v>5</v>
      </c>
      <c r="M125" s="32">
        <v>2004</v>
      </c>
      <c r="N125" s="32">
        <v>115</v>
      </c>
      <c r="O125" s="32">
        <v>4</v>
      </c>
      <c r="P125" s="32">
        <v>1</v>
      </c>
      <c r="Q125" s="33">
        <v>92</v>
      </c>
      <c r="R125" s="25">
        <v>0.5</v>
      </c>
      <c r="S125" s="25">
        <v>1</v>
      </c>
      <c r="T125" s="33">
        <v>261.40899999999999</v>
      </c>
      <c r="U125" s="32">
        <v>73</v>
      </c>
      <c r="V125" s="25">
        <v>0.97</v>
      </c>
      <c r="W125" s="25">
        <v>1</v>
      </c>
    </row>
    <row r="126" spans="1:23">
      <c r="A126" s="31">
        <v>1114324</v>
      </c>
      <c r="B126" s="19">
        <v>4</v>
      </c>
      <c r="C126" s="19">
        <v>3</v>
      </c>
      <c r="D126" s="19">
        <v>4</v>
      </c>
      <c r="E126" s="19">
        <v>3</v>
      </c>
      <c r="F126" s="19">
        <v>4</v>
      </c>
      <c r="G126" s="19">
        <v>4</v>
      </c>
      <c r="H126" s="19">
        <v>3</v>
      </c>
      <c r="I126" s="19">
        <v>4</v>
      </c>
      <c r="J126" s="49">
        <v>3</v>
      </c>
      <c r="K126" s="41">
        <v>4</v>
      </c>
      <c r="L126" s="32">
        <v>5</v>
      </c>
      <c r="M126" s="32">
        <v>2004</v>
      </c>
      <c r="N126" s="32">
        <v>115</v>
      </c>
      <c r="O126" s="32">
        <v>4</v>
      </c>
      <c r="P126" s="32">
        <v>1</v>
      </c>
      <c r="Q126" s="33">
        <v>92</v>
      </c>
      <c r="R126" s="25">
        <v>0.5</v>
      </c>
      <c r="S126" s="25">
        <v>1</v>
      </c>
      <c r="T126" s="33">
        <v>261.40899999999999</v>
      </c>
      <c r="U126" s="32">
        <v>73</v>
      </c>
      <c r="V126" s="25">
        <v>0.97</v>
      </c>
      <c r="W126" s="25">
        <v>1</v>
      </c>
    </row>
    <row r="127" spans="1:23">
      <c r="A127" s="31">
        <v>1582151</v>
      </c>
      <c r="B127" s="19">
        <v>3</v>
      </c>
      <c r="C127" s="19">
        <v>3</v>
      </c>
      <c r="D127" s="19">
        <v>5</v>
      </c>
      <c r="E127" s="19">
        <v>5</v>
      </c>
      <c r="F127" s="19">
        <v>4</v>
      </c>
      <c r="G127" s="19">
        <v>4</v>
      </c>
      <c r="H127" s="19">
        <v>3</v>
      </c>
      <c r="I127" s="19">
        <v>3</v>
      </c>
      <c r="J127" s="49">
        <v>4</v>
      </c>
      <c r="K127" s="41">
        <v>4</v>
      </c>
      <c r="L127" s="32">
        <v>5</v>
      </c>
      <c r="M127" s="32">
        <v>2004</v>
      </c>
      <c r="N127" s="32">
        <v>115</v>
      </c>
      <c r="O127" s="32">
        <v>4</v>
      </c>
      <c r="P127" s="32">
        <v>1</v>
      </c>
      <c r="Q127" s="33">
        <v>92</v>
      </c>
      <c r="R127" s="25">
        <v>0.5</v>
      </c>
      <c r="S127" s="25">
        <v>1</v>
      </c>
      <c r="T127" s="33">
        <v>261.40899999999999</v>
      </c>
      <c r="U127" s="32">
        <v>73</v>
      </c>
      <c r="V127" s="25">
        <v>0.97</v>
      </c>
      <c r="W127" s="25">
        <v>1</v>
      </c>
    </row>
    <row r="128" spans="1:23">
      <c r="A128" s="31">
        <v>2238060</v>
      </c>
      <c r="B128" s="19">
        <v>5</v>
      </c>
      <c r="C128" s="19">
        <v>5</v>
      </c>
      <c r="D128" s="19">
        <v>5</v>
      </c>
      <c r="E128" s="19">
        <v>5</v>
      </c>
      <c r="F128" s="19">
        <v>5</v>
      </c>
      <c r="G128" s="19">
        <v>4</v>
      </c>
      <c r="H128" s="19">
        <v>5</v>
      </c>
      <c r="I128" s="19">
        <v>5</v>
      </c>
      <c r="J128" s="49">
        <v>5</v>
      </c>
      <c r="K128" s="41">
        <v>4</v>
      </c>
      <c r="L128" s="32">
        <v>5</v>
      </c>
      <c r="M128" s="32">
        <v>2004</v>
      </c>
      <c r="N128" s="32">
        <v>115</v>
      </c>
      <c r="O128" s="32">
        <v>4</v>
      </c>
      <c r="P128" s="32">
        <v>1</v>
      </c>
      <c r="Q128" s="33">
        <v>92</v>
      </c>
      <c r="R128" s="25">
        <v>0.5</v>
      </c>
      <c r="S128" s="25">
        <v>1</v>
      </c>
      <c r="T128" s="33">
        <v>261.40899999999999</v>
      </c>
      <c r="U128" s="32">
        <v>73</v>
      </c>
      <c r="V128" s="25">
        <v>0.97</v>
      </c>
      <c r="W128" s="25">
        <v>1</v>
      </c>
    </row>
    <row r="129" spans="1:23">
      <c r="A129" s="31">
        <v>774602</v>
      </c>
      <c r="B129" s="19">
        <v>5</v>
      </c>
      <c r="C129" s="19">
        <v>5</v>
      </c>
      <c r="D129" s="19">
        <v>5</v>
      </c>
      <c r="E129" s="19">
        <v>5</v>
      </c>
      <c r="F129" s="19">
        <v>5</v>
      </c>
      <c r="G129" s="19">
        <v>4</v>
      </c>
      <c r="H129" s="19">
        <v>3</v>
      </c>
      <c r="I129" s="19">
        <v>5</v>
      </c>
      <c r="J129" s="49">
        <v>4</v>
      </c>
      <c r="K129" s="41">
        <v>5</v>
      </c>
      <c r="L129" s="32">
        <v>5</v>
      </c>
      <c r="M129" s="32">
        <v>2004</v>
      </c>
      <c r="N129" s="32">
        <v>115</v>
      </c>
      <c r="O129" s="32">
        <v>4</v>
      </c>
      <c r="P129" s="32">
        <v>1</v>
      </c>
      <c r="Q129" s="33">
        <v>92</v>
      </c>
      <c r="R129" s="25">
        <v>0.5</v>
      </c>
      <c r="S129" s="25">
        <v>1</v>
      </c>
      <c r="T129" s="33">
        <v>261.40899999999999</v>
      </c>
      <c r="U129" s="32">
        <v>73</v>
      </c>
      <c r="V129" s="25">
        <v>0.97</v>
      </c>
      <c r="W129" s="25">
        <v>1</v>
      </c>
    </row>
    <row r="130" spans="1:23">
      <c r="A130" s="31">
        <v>2320222</v>
      </c>
      <c r="B130" s="19">
        <v>4</v>
      </c>
      <c r="C130" s="19">
        <v>3</v>
      </c>
      <c r="D130" s="19">
        <v>5</v>
      </c>
      <c r="E130" s="19">
        <v>5</v>
      </c>
      <c r="F130" s="19">
        <v>5</v>
      </c>
      <c r="G130" s="19">
        <v>4</v>
      </c>
      <c r="H130" s="19">
        <v>5</v>
      </c>
      <c r="I130" s="19">
        <v>5</v>
      </c>
      <c r="J130" s="49">
        <v>5</v>
      </c>
      <c r="K130" s="41">
        <v>5</v>
      </c>
      <c r="L130" s="32">
        <v>5</v>
      </c>
      <c r="M130" s="32">
        <v>2004</v>
      </c>
      <c r="N130" s="32">
        <v>115</v>
      </c>
      <c r="O130" s="32">
        <v>4</v>
      </c>
      <c r="P130" s="32">
        <v>1</v>
      </c>
      <c r="Q130" s="33">
        <v>92</v>
      </c>
      <c r="R130" s="25">
        <v>0.5</v>
      </c>
      <c r="S130" s="25">
        <v>1</v>
      </c>
      <c r="T130" s="33">
        <v>261.40899999999999</v>
      </c>
      <c r="U130" s="32">
        <v>73</v>
      </c>
      <c r="V130" s="25">
        <v>0.97</v>
      </c>
      <c r="W130" s="25">
        <v>1</v>
      </c>
    </row>
    <row r="131" spans="1:23">
      <c r="A131" s="31">
        <v>2283770</v>
      </c>
      <c r="B131" s="19">
        <v>5</v>
      </c>
      <c r="C131" s="19">
        <v>5</v>
      </c>
      <c r="D131" s="19">
        <v>5</v>
      </c>
      <c r="E131" s="19">
        <v>5</v>
      </c>
      <c r="F131" s="19">
        <v>5</v>
      </c>
      <c r="G131" s="19">
        <v>5</v>
      </c>
      <c r="H131" s="19">
        <v>3</v>
      </c>
      <c r="I131" s="19">
        <v>4</v>
      </c>
      <c r="J131" s="49">
        <v>5</v>
      </c>
      <c r="K131" s="41">
        <v>3</v>
      </c>
      <c r="L131" s="32">
        <v>5</v>
      </c>
      <c r="M131" s="32">
        <v>2004</v>
      </c>
      <c r="N131" s="32">
        <v>115</v>
      </c>
      <c r="O131" s="32">
        <v>4</v>
      </c>
      <c r="P131" s="32">
        <v>1</v>
      </c>
      <c r="Q131" s="33">
        <v>92</v>
      </c>
      <c r="R131" s="25">
        <v>0.5</v>
      </c>
      <c r="S131" s="25">
        <v>1</v>
      </c>
      <c r="T131" s="33">
        <v>261.40899999999999</v>
      </c>
      <c r="U131" s="32">
        <v>73</v>
      </c>
      <c r="V131" s="25">
        <v>0.97</v>
      </c>
      <c r="W131" s="25">
        <v>1</v>
      </c>
    </row>
    <row r="132" spans="1:23">
      <c r="A132" s="31">
        <v>2349412</v>
      </c>
      <c r="B132" s="19">
        <v>5</v>
      </c>
      <c r="C132" s="19">
        <v>5</v>
      </c>
      <c r="D132" s="19">
        <v>4</v>
      </c>
      <c r="E132" s="19">
        <v>5</v>
      </c>
      <c r="F132" s="19">
        <v>5</v>
      </c>
      <c r="G132" s="19">
        <v>3</v>
      </c>
      <c r="H132" s="19">
        <v>3</v>
      </c>
      <c r="I132" s="19">
        <v>4</v>
      </c>
      <c r="J132" s="49">
        <v>4</v>
      </c>
      <c r="K132" s="41">
        <v>5</v>
      </c>
      <c r="L132" s="32">
        <v>5</v>
      </c>
      <c r="M132" s="32">
        <v>2004</v>
      </c>
      <c r="N132" s="32">
        <v>115</v>
      </c>
      <c r="O132" s="32">
        <v>4</v>
      </c>
      <c r="P132" s="32">
        <v>1</v>
      </c>
      <c r="Q132" s="33">
        <v>92</v>
      </c>
      <c r="R132" s="25">
        <v>0.5</v>
      </c>
      <c r="S132" s="25">
        <v>1</v>
      </c>
      <c r="T132" s="33">
        <v>261.40899999999999</v>
      </c>
      <c r="U132" s="32">
        <v>73</v>
      </c>
      <c r="V132" s="25">
        <v>0.97</v>
      </c>
      <c r="W132" s="25">
        <v>1</v>
      </c>
    </row>
    <row r="133" spans="1:23">
      <c r="A133" s="31">
        <v>370735</v>
      </c>
      <c r="B133" s="19">
        <v>3</v>
      </c>
      <c r="C133" s="19">
        <v>3</v>
      </c>
      <c r="D133" s="19">
        <v>4</v>
      </c>
      <c r="E133" s="19">
        <v>4</v>
      </c>
      <c r="F133" s="19">
        <v>4</v>
      </c>
      <c r="G133" s="19">
        <v>4</v>
      </c>
      <c r="H133" s="19">
        <v>2</v>
      </c>
      <c r="I133" s="19">
        <v>2</v>
      </c>
      <c r="J133" s="49">
        <v>3</v>
      </c>
      <c r="K133" s="41">
        <v>3</v>
      </c>
      <c r="L133" s="32">
        <v>5</v>
      </c>
      <c r="M133" s="32">
        <v>2004</v>
      </c>
      <c r="N133" s="32">
        <v>115</v>
      </c>
      <c r="O133" s="32">
        <v>4</v>
      </c>
      <c r="P133" s="32">
        <v>1</v>
      </c>
      <c r="Q133" s="33">
        <v>92</v>
      </c>
      <c r="R133" s="25">
        <v>0.5</v>
      </c>
      <c r="S133" s="25">
        <v>1</v>
      </c>
      <c r="T133" s="33">
        <v>261.40899999999999</v>
      </c>
      <c r="U133" s="32">
        <v>73</v>
      </c>
      <c r="V133" s="25">
        <v>0.97</v>
      </c>
      <c r="W133" s="25">
        <v>1</v>
      </c>
    </row>
    <row r="134" spans="1:23">
      <c r="A134" s="31">
        <v>2297136</v>
      </c>
      <c r="B134" s="19">
        <v>3</v>
      </c>
      <c r="C134" s="19">
        <v>2</v>
      </c>
      <c r="D134" s="19">
        <v>5</v>
      </c>
      <c r="E134" s="19">
        <v>5</v>
      </c>
      <c r="F134" s="19">
        <v>4</v>
      </c>
      <c r="G134" s="19">
        <v>1</v>
      </c>
      <c r="H134" s="19">
        <v>1</v>
      </c>
      <c r="I134" s="19">
        <v>3</v>
      </c>
      <c r="J134" s="49">
        <v>5</v>
      </c>
      <c r="K134" s="41">
        <v>4</v>
      </c>
      <c r="L134" s="32">
        <v>5</v>
      </c>
      <c r="M134" s="32">
        <v>2004</v>
      </c>
      <c r="N134" s="32">
        <v>115</v>
      </c>
      <c r="O134" s="32">
        <v>4</v>
      </c>
      <c r="P134" s="32">
        <v>1</v>
      </c>
      <c r="Q134" s="33">
        <v>92</v>
      </c>
      <c r="R134" s="25">
        <v>0.5</v>
      </c>
      <c r="S134" s="25">
        <v>1</v>
      </c>
      <c r="T134" s="33">
        <v>261.40899999999999</v>
      </c>
      <c r="U134" s="32">
        <v>73</v>
      </c>
      <c r="V134" s="25">
        <v>0.97</v>
      </c>
      <c r="W134" s="25">
        <v>1</v>
      </c>
    </row>
    <row r="135" spans="1:23">
      <c r="A135" s="31">
        <v>521315</v>
      </c>
      <c r="B135" s="19">
        <v>4</v>
      </c>
      <c r="C135" s="19">
        <v>4</v>
      </c>
      <c r="D135" s="19">
        <v>5</v>
      </c>
      <c r="E135" s="19">
        <v>5</v>
      </c>
      <c r="F135" s="19">
        <v>5</v>
      </c>
      <c r="G135" s="19">
        <v>3</v>
      </c>
      <c r="H135" s="19">
        <v>4</v>
      </c>
      <c r="I135" s="19">
        <v>4</v>
      </c>
      <c r="J135" s="49">
        <v>4</v>
      </c>
      <c r="K135" s="41">
        <v>5</v>
      </c>
      <c r="L135" s="32">
        <v>5</v>
      </c>
      <c r="M135" s="32">
        <v>2004</v>
      </c>
      <c r="N135" s="32">
        <v>115</v>
      </c>
      <c r="O135" s="32">
        <v>4</v>
      </c>
      <c r="P135" s="32">
        <v>1</v>
      </c>
      <c r="Q135" s="33">
        <v>92</v>
      </c>
      <c r="R135" s="25">
        <v>0.5</v>
      </c>
      <c r="S135" s="25">
        <v>1</v>
      </c>
      <c r="T135" s="33">
        <v>261.40899999999999</v>
      </c>
      <c r="U135" s="32">
        <v>73</v>
      </c>
      <c r="V135" s="25">
        <v>0.97</v>
      </c>
      <c r="W135" s="25">
        <v>1</v>
      </c>
    </row>
    <row r="136" spans="1:23">
      <c r="A136" s="31">
        <v>1624047</v>
      </c>
      <c r="B136" s="19">
        <v>4</v>
      </c>
      <c r="C136" s="19">
        <v>5</v>
      </c>
      <c r="D136" s="19">
        <v>5</v>
      </c>
      <c r="E136" s="19">
        <v>5</v>
      </c>
      <c r="F136" s="19">
        <v>5</v>
      </c>
      <c r="G136" s="19">
        <v>3</v>
      </c>
      <c r="H136" s="19">
        <v>4</v>
      </c>
      <c r="I136" s="19">
        <v>4</v>
      </c>
      <c r="J136" s="49">
        <v>5</v>
      </c>
      <c r="K136" s="41">
        <v>4</v>
      </c>
      <c r="L136" s="32">
        <v>5</v>
      </c>
      <c r="M136" s="32">
        <v>2004</v>
      </c>
      <c r="N136" s="32">
        <v>115</v>
      </c>
      <c r="O136" s="32">
        <v>4</v>
      </c>
      <c r="P136" s="32">
        <v>1</v>
      </c>
      <c r="Q136" s="33">
        <v>92</v>
      </c>
      <c r="R136" s="25">
        <v>0.5</v>
      </c>
      <c r="S136" s="25">
        <v>1</v>
      </c>
      <c r="T136" s="33">
        <v>261.40899999999999</v>
      </c>
      <c r="U136" s="32">
        <v>73</v>
      </c>
      <c r="V136" s="25">
        <v>0.97</v>
      </c>
      <c r="W136" s="25">
        <v>1</v>
      </c>
    </row>
    <row r="137" spans="1:23">
      <c r="A137" s="31">
        <v>1421913</v>
      </c>
      <c r="B137" s="19">
        <v>3</v>
      </c>
      <c r="C137" s="19">
        <v>3</v>
      </c>
      <c r="D137" s="19">
        <v>5</v>
      </c>
      <c r="E137" s="19">
        <v>5</v>
      </c>
      <c r="F137" s="19">
        <v>5</v>
      </c>
      <c r="G137" s="19">
        <v>4</v>
      </c>
      <c r="H137" s="19">
        <v>3</v>
      </c>
      <c r="I137" s="19">
        <v>4</v>
      </c>
      <c r="J137" s="49">
        <v>5</v>
      </c>
      <c r="K137" s="41">
        <v>4</v>
      </c>
      <c r="L137" s="32">
        <v>5</v>
      </c>
      <c r="M137" s="32">
        <v>2004</v>
      </c>
      <c r="N137" s="32">
        <v>115</v>
      </c>
      <c r="O137" s="32">
        <v>4</v>
      </c>
      <c r="P137" s="32">
        <v>1</v>
      </c>
      <c r="Q137" s="33">
        <v>92</v>
      </c>
      <c r="R137" s="25">
        <v>0.5</v>
      </c>
      <c r="S137" s="25">
        <v>1</v>
      </c>
      <c r="T137" s="33">
        <v>261.40899999999999</v>
      </c>
      <c r="U137" s="32">
        <v>73</v>
      </c>
      <c r="V137" s="25">
        <v>0.97</v>
      </c>
      <c r="W137" s="25">
        <v>1</v>
      </c>
    </row>
    <row r="138" spans="1:23">
      <c r="A138" s="31">
        <v>1852040</v>
      </c>
      <c r="B138" s="19">
        <v>3</v>
      </c>
      <c r="C138" s="19">
        <v>2</v>
      </c>
      <c r="D138" s="19">
        <v>2</v>
      </c>
      <c r="E138" s="19">
        <v>4</v>
      </c>
      <c r="F138" s="19">
        <v>5</v>
      </c>
      <c r="G138" s="19">
        <v>3</v>
      </c>
      <c r="H138" s="19">
        <v>2</v>
      </c>
      <c r="I138" s="19">
        <v>4</v>
      </c>
      <c r="J138" s="49">
        <v>1</v>
      </c>
      <c r="K138" s="41">
        <v>2</v>
      </c>
      <c r="L138" s="32">
        <v>5</v>
      </c>
      <c r="M138" s="32">
        <v>2004</v>
      </c>
      <c r="N138" s="32">
        <v>115</v>
      </c>
      <c r="O138" s="32">
        <v>4</v>
      </c>
      <c r="P138" s="32">
        <v>1</v>
      </c>
      <c r="Q138" s="33">
        <v>92</v>
      </c>
      <c r="R138" s="25">
        <v>0.5</v>
      </c>
      <c r="S138" s="25">
        <v>1</v>
      </c>
      <c r="T138" s="33">
        <v>261.40899999999999</v>
      </c>
      <c r="U138" s="32">
        <v>73</v>
      </c>
      <c r="V138" s="25">
        <v>0.97</v>
      </c>
      <c r="W138" s="25">
        <v>1</v>
      </c>
    </row>
    <row r="139" spans="1:23">
      <c r="A139" s="31">
        <v>380505</v>
      </c>
      <c r="B139" s="19">
        <v>5</v>
      </c>
      <c r="C139" s="19">
        <v>4</v>
      </c>
      <c r="D139" s="19">
        <v>5</v>
      </c>
      <c r="E139" s="19">
        <v>5</v>
      </c>
      <c r="F139" s="19">
        <v>4</v>
      </c>
      <c r="G139" s="19">
        <v>4</v>
      </c>
      <c r="H139" s="19">
        <v>4</v>
      </c>
      <c r="I139" s="19">
        <v>4</v>
      </c>
      <c r="J139" s="49">
        <v>4</v>
      </c>
      <c r="K139" s="41">
        <v>4</v>
      </c>
      <c r="L139" s="32">
        <v>5</v>
      </c>
      <c r="M139" s="32">
        <v>2004</v>
      </c>
      <c r="N139" s="32">
        <v>115</v>
      </c>
      <c r="O139" s="32">
        <v>4</v>
      </c>
      <c r="P139" s="32">
        <v>1</v>
      </c>
      <c r="Q139" s="33">
        <v>92</v>
      </c>
      <c r="R139" s="25">
        <v>0.5</v>
      </c>
      <c r="S139" s="25">
        <v>1</v>
      </c>
      <c r="T139" s="33">
        <v>261.40899999999999</v>
      </c>
      <c r="U139" s="32">
        <v>73</v>
      </c>
      <c r="V139" s="25">
        <v>0.97</v>
      </c>
      <c r="W139" s="25">
        <v>1</v>
      </c>
    </row>
    <row r="140" spans="1:23">
      <c r="A140" s="31">
        <v>2023518</v>
      </c>
      <c r="B140" s="19">
        <v>5</v>
      </c>
      <c r="C140" s="19">
        <v>4</v>
      </c>
      <c r="D140" s="19">
        <v>5</v>
      </c>
      <c r="E140" s="19">
        <v>5</v>
      </c>
      <c r="F140" s="19">
        <v>5</v>
      </c>
      <c r="G140" s="19">
        <v>4</v>
      </c>
      <c r="H140" s="19">
        <v>2</v>
      </c>
      <c r="I140" s="19">
        <v>5</v>
      </c>
      <c r="J140" s="49">
        <v>4</v>
      </c>
      <c r="K140" s="41">
        <v>4</v>
      </c>
      <c r="L140" s="32">
        <v>5</v>
      </c>
      <c r="M140" s="32">
        <v>2004</v>
      </c>
      <c r="N140" s="32">
        <v>115</v>
      </c>
      <c r="O140" s="32">
        <v>4</v>
      </c>
      <c r="P140" s="32">
        <v>1</v>
      </c>
      <c r="Q140" s="33">
        <v>92</v>
      </c>
      <c r="R140" s="25">
        <v>0.5</v>
      </c>
      <c r="S140" s="25">
        <v>1</v>
      </c>
      <c r="T140" s="33">
        <v>261.40899999999999</v>
      </c>
      <c r="U140" s="32">
        <v>73</v>
      </c>
      <c r="V140" s="25">
        <v>0.97</v>
      </c>
      <c r="W140" s="25">
        <v>1</v>
      </c>
    </row>
    <row r="141" spans="1:23">
      <c r="A141" s="31">
        <v>1388216</v>
      </c>
      <c r="B141" s="19">
        <v>4</v>
      </c>
      <c r="C141" s="19">
        <v>5</v>
      </c>
      <c r="D141" s="19">
        <v>5</v>
      </c>
      <c r="E141" s="19">
        <v>5</v>
      </c>
      <c r="F141" s="19">
        <v>4</v>
      </c>
      <c r="G141" s="19">
        <v>4</v>
      </c>
      <c r="H141" s="19">
        <v>4</v>
      </c>
      <c r="I141" s="19">
        <v>3</v>
      </c>
      <c r="J141" s="49">
        <v>5</v>
      </c>
      <c r="K141" s="41">
        <v>4</v>
      </c>
      <c r="L141" s="32">
        <v>5</v>
      </c>
      <c r="M141" s="32">
        <v>2004</v>
      </c>
      <c r="N141" s="32">
        <v>115</v>
      </c>
      <c r="O141" s="32">
        <v>4</v>
      </c>
      <c r="P141" s="32">
        <v>1</v>
      </c>
      <c r="Q141" s="33">
        <v>92</v>
      </c>
      <c r="R141" s="25">
        <v>0.5</v>
      </c>
      <c r="S141" s="25">
        <v>1</v>
      </c>
      <c r="T141" s="33">
        <v>261.40899999999999</v>
      </c>
      <c r="U141" s="32">
        <v>73</v>
      </c>
      <c r="V141" s="25">
        <v>0.97</v>
      </c>
      <c r="W141" s="25">
        <v>1</v>
      </c>
    </row>
    <row r="142" spans="1:23">
      <c r="A142" s="31">
        <v>697038</v>
      </c>
      <c r="B142" s="19">
        <v>5</v>
      </c>
      <c r="C142" s="19">
        <v>5</v>
      </c>
      <c r="D142" s="19">
        <v>5</v>
      </c>
      <c r="E142" s="19">
        <v>5</v>
      </c>
      <c r="F142" s="19">
        <v>5</v>
      </c>
      <c r="G142" s="19">
        <v>4</v>
      </c>
      <c r="H142" s="19">
        <v>5</v>
      </c>
      <c r="I142" s="19">
        <v>3</v>
      </c>
      <c r="J142" s="49">
        <v>4</v>
      </c>
      <c r="K142" s="41">
        <v>5</v>
      </c>
      <c r="L142" s="32">
        <v>5</v>
      </c>
      <c r="M142" s="32">
        <v>2004</v>
      </c>
      <c r="N142" s="32">
        <v>115</v>
      </c>
      <c r="O142" s="32">
        <v>4</v>
      </c>
      <c r="P142" s="32">
        <v>1</v>
      </c>
      <c r="Q142" s="33">
        <v>92</v>
      </c>
      <c r="R142" s="25">
        <v>0.5</v>
      </c>
      <c r="S142" s="25">
        <v>1</v>
      </c>
      <c r="T142" s="33">
        <v>261.40899999999999</v>
      </c>
      <c r="U142" s="32">
        <v>73</v>
      </c>
      <c r="V142" s="25">
        <v>0.97</v>
      </c>
      <c r="W142" s="25">
        <v>1</v>
      </c>
    </row>
    <row r="143" spans="1:23">
      <c r="A143" s="31">
        <v>1374197</v>
      </c>
      <c r="B143" s="19">
        <v>3</v>
      </c>
      <c r="C143" s="19">
        <v>3</v>
      </c>
      <c r="D143" s="19">
        <v>4</v>
      </c>
      <c r="E143" s="19">
        <v>5</v>
      </c>
      <c r="F143" s="19">
        <v>4</v>
      </c>
      <c r="G143" s="19">
        <v>4</v>
      </c>
      <c r="H143" s="19">
        <v>3</v>
      </c>
      <c r="I143" s="19">
        <v>4</v>
      </c>
      <c r="J143" s="49">
        <v>4</v>
      </c>
      <c r="K143" s="41">
        <v>4</v>
      </c>
      <c r="L143" s="32">
        <v>5</v>
      </c>
      <c r="M143" s="32">
        <v>2004</v>
      </c>
      <c r="N143" s="32">
        <v>115</v>
      </c>
      <c r="O143" s="32">
        <v>4</v>
      </c>
      <c r="P143" s="32">
        <v>1</v>
      </c>
      <c r="Q143" s="33">
        <v>92</v>
      </c>
      <c r="R143" s="25">
        <v>0.5</v>
      </c>
      <c r="S143" s="25">
        <v>1</v>
      </c>
      <c r="T143" s="33">
        <v>261.40899999999999</v>
      </c>
      <c r="U143" s="32">
        <v>73</v>
      </c>
      <c r="V143" s="25">
        <v>0.97</v>
      </c>
      <c r="W143" s="25">
        <v>1</v>
      </c>
    </row>
    <row r="144" spans="1:23">
      <c r="A144" s="31">
        <v>16272</v>
      </c>
      <c r="B144" s="19">
        <v>3</v>
      </c>
      <c r="C144" s="19">
        <v>2</v>
      </c>
      <c r="D144" s="19">
        <v>4</v>
      </c>
      <c r="E144" s="19">
        <v>4</v>
      </c>
      <c r="F144" s="19">
        <v>3</v>
      </c>
      <c r="G144" s="19">
        <v>3</v>
      </c>
      <c r="H144" s="19">
        <v>4</v>
      </c>
      <c r="I144" s="19">
        <v>4</v>
      </c>
      <c r="J144" s="49">
        <v>4</v>
      </c>
      <c r="K144" s="41">
        <v>4</v>
      </c>
      <c r="L144" s="32">
        <v>5</v>
      </c>
      <c r="M144" s="32">
        <v>2004</v>
      </c>
      <c r="N144" s="32">
        <v>115</v>
      </c>
      <c r="O144" s="32">
        <v>4</v>
      </c>
      <c r="P144" s="32">
        <v>1</v>
      </c>
      <c r="Q144" s="33">
        <v>92</v>
      </c>
      <c r="R144" s="25">
        <v>0.5</v>
      </c>
      <c r="S144" s="25">
        <v>1</v>
      </c>
      <c r="T144" s="33">
        <v>261.40899999999999</v>
      </c>
      <c r="U144" s="32">
        <v>73</v>
      </c>
      <c r="V144" s="25">
        <v>0.97</v>
      </c>
      <c r="W144" s="25">
        <v>1</v>
      </c>
    </row>
    <row r="145" spans="1:23">
      <c r="A145" s="31">
        <v>1793717</v>
      </c>
      <c r="B145" s="19">
        <v>4</v>
      </c>
      <c r="C145" s="19">
        <v>4</v>
      </c>
      <c r="D145" s="19">
        <v>5</v>
      </c>
      <c r="E145" s="19">
        <v>5</v>
      </c>
      <c r="F145" s="19">
        <v>5</v>
      </c>
      <c r="G145" s="19">
        <v>5</v>
      </c>
      <c r="H145" s="19">
        <v>5</v>
      </c>
      <c r="I145" s="19">
        <v>5</v>
      </c>
      <c r="J145" s="49">
        <v>5</v>
      </c>
      <c r="K145" s="41">
        <v>5</v>
      </c>
      <c r="L145" s="32">
        <v>5</v>
      </c>
      <c r="M145" s="32">
        <v>2004</v>
      </c>
      <c r="N145" s="32">
        <v>115</v>
      </c>
      <c r="O145" s="32">
        <v>4</v>
      </c>
      <c r="P145" s="32">
        <v>1</v>
      </c>
      <c r="Q145" s="33">
        <v>92</v>
      </c>
      <c r="R145" s="25">
        <v>0.5</v>
      </c>
      <c r="S145" s="25">
        <v>1</v>
      </c>
      <c r="T145" s="33">
        <v>261.40899999999999</v>
      </c>
      <c r="U145" s="32">
        <v>73</v>
      </c>
      <c r="V145" s="25">
        <v>0.97</v>
      </c>
      <c r="W145" s="25">
        <v>1</v>
      </c>
    </row>
    <row r="146" spans="1:23">
      <c r="A146" s="31">
        <v>958687</v>
      </c>
      <c r="B146" s="19">
        <v>4</v>
      </c>
      <c r="C146" s="19">
        <v>4</v>
      </c>
      <c r="D146" s="19">
        <v>5</v>
      </c>
      <c r="E146" s="19">
        <v>5</v>
      </c>
      <c r="F146" s="19">
        <v>4</v>
      </c>
      <c r="G146" s="19">
        <v>3</v>
      </c>
      <c r="H146" s="19">
        <v>4</v>
      </c>
      <c r="I146" s="19">
        <v>3</v>
      </c>
      <c r="J146" s="49">
        <v>5</v>
      </c>
      <c r="K146" s="41">
        <v>4</v>
      </c>
      <c r="L146" s="32">
        <v>5</v>
      </c>
      <c r="M146" s="32">
        <v>2004</v>
      </c>
      <c r="N146" s="32">
        <v>115</v>
      </c>
      <c r="O146" s="32">
        <v>4</v>
      </c>
      <c r="P146" s="32">
        <v>1</v>
      </c>
      <c r="Q146" s="33">
        <v>92</v>
      </c>
      <c r="R146" s="25">
        <v>0.5</v>
      </c>
      <c r="S146" s="25">
        <v>1</v>
      </c>
      <c r="T146" s="33">
        <v>261.40899999999999</v>
      </c>
      <c r="U146" s="32">
        <v>73</v>
      </c>
      <c r="V146" s="25">
        <v>0.97</v>
      </c>
      <c r="W146" s="25">
        <v>1</v>
      </c>
    </row>
    <row r="147" spans="1:23">
      <c r="A147" s="31">
        <v>782075</v>
      </c>
      <c r="B147" s="19">
        <v>5</v>
      </c>
      <c r="C147" s="19">
        <v>4</v>
      </c>
      <c r="D147" s="19">
        <v>5</v>
      </c>
      <c r="E147" s="19">
        <v>5</v>
      </c>
      <c r="F147" s="19">
        <v>5</v>
      </c>
      <c r="G147" s="19">
        <v>5</v>
      </c>
      <c r="H147" s="19">
        <v>4</v>
      </c>
      <c r="I147" s="19">
        <v>5</v>
      </c>
      <c r="J147" s="49">
        <v>5</v>
      </c>
      <c r="K147" s="41">
        <v>4</v>
      </c>
      <c r="L147" s="32">
        <v>5</v>
      </c>
      <c r="M147" s="32">
        <v>2004</v>
      </c>
      <c r="N147" s="32">
        <v>115</v>
      </c>
      <c r="O147" s="32">
        <v>4</v>
      </c>
      <c r="P147" s="32">
        <v>1</v>
      </c>
      <c r="Q147" s="33">
        <v>92</v>
      </c>
      <c r="R147" s="25">
        <v>0.5</v>
      </c>
      <c r="S147" s="25">
        <v>1</v>
      </c>
      <c r="T147" s="33">
        <v>261.40899999999999</v>
      </c>
      <c r="U147" s="32">
        <v>73</v>
      </c>
      <c r="V147" s="25">
        <v>0.97</v>
      </c>
      <c r="W147" s="25">
        <v>1</v>
      </c>
    </row>
    <row r="148" spans="1:23">
      <c r="A148" s="31">
        <v>825819</v>
      </c>
      <c r="B148" s="19">
        <v>4</v>
      </c>
      <c r="C148" s="19">
        <v>3</v>
      </c>
      <c r="D148" s="19">
        <v>4</v>
      </c>
      <c r="E148" s="19">
        <v>3</v>
      </c>
      <c r="F148" s="19">
        <v>4</v>
      </c>
      <c r="G148" s="19">
        <v>3</v>
      </c>
      <c r="H148" s="19">
        <v>3</v>
      </c>
      <c r="I148" s="19">
        <v>4</v>
      </c>
      <c r="J148" s="49">
        <v>5</v>
      </c>
      <c r="K148" s="41">
        <v>5</v>
      </c>
      <c r="L148" s="32">
        <v>5</v>
      </c>
      <c r="M148" s="32">
        <v>2004</v>
      </c>
      <c r="N148" s="32">
        <v>115</v>
      </c>
      <c r="O148" s="32">
        <v>4</v>
      </c>
      <c r="P148" s="32">
        <v>1</v>
      </c>
      <c r="Q148" s="33">
        <v>92</v>
      </c>
      <c r="R148" s="25">
        <v>0.5</v>
      </c>
      <c r="S148" s="25">
        <v>1</v>
      </c>
      <c r="T148" s="33">
        <v>261.40899999999999</v>
      </c>
      <c r="U148" s="32">
        <v>73</v>
      </c>
      <c r="V148" s="25">
        <v>0.97</v>
      </c>
      <c r="W148" s="25">
        <v>1</v>
      </c>
    </row>
    <row r="149" spans="1:23">
      <c r="A149" s="31">
        <v>762998</v>
      </c>
      <c r="B149" s="19">
        <v>4</v>
      </c>
      <c r="C149" s="19">
        <v>3</v>
      </c>
      <c r="D149" s="19">
        <v>5</v>
      </c>
      <c r="E149" s="19">
        <v>5</v>
      </c>
      <c r="F149" s="19">
        <v>4</v>
      </c>
      <c r="G149" s="19">
        <v>3</v>
      </c>
      <c r="H149" s="19">
        <v>5</v>
      </c>
      <c r="I149" s="19">
        <v>4</v>
      </c>
      <c r="J149" s="49">
        <v>5</v>
      </c>
      <c r="K149" s="41">
        <v>5</v>
      </c>
      <c r="L149" s="32">
        <v>5</v>
      </c>
      <c r="M149" s="32">
        <v>2004</v>
      </c>
      <c r="N149" s="32">
        <v>115</v>
      </c>
      <c r="O149" s="32">
        <v>4</v>
      </c>
      <c r="P149" s="32">
        <v>1</v>
      </c>
      <c r="Q149" s="33">
        <v>92</v>
      </c>
      <c r="R149" s="25">
        <v>0.5</v>
      </c>
      <c r="S149" s="25">
        <v>1</v>
      </c>
      <c r="T149" s="33">
        <v>261.40899999999999</v>
      </c>
      <c r="U149" s="32">
        <v>73</v>
      </c>
      <c r="V149" s="25">
        <v>0.97</v>
      </c>
      <c r="W149" s="25">
        <v>1</v>
      </c>
    </row>
    <row r="150" spans="1:23">
      <c r="A150" s="31">
        <v>1002688</v>
      </c>
      <c r="B150" s="19">
        <v>3</v>
      </c>
      <c r="C150" s="19">
        <v>4</v>
      </c>
      <c r="D150" s="19">
        <v>5</v>
      </c>
      <c r="E150" s="19">
        <v>5</v>
      </c>
      <c r="F150" s="19">
        <v>5</v>
      </c>
      <c r="G150" s="19">
        <v>3</v>
      </c>
      <c r="H150" s="19">
        <v>4</v>
      </c>
      <c r="I150" s="19">
        <v>2</v>
      </c>
      <c r="J150" s="49">
        <v>5</v>
      </c>
      <c r="K150" s="41">
        <v>4</v>
      </c>
      <c r="L150" s="32">
        <v>5</v>
      </c>
      <c r="M150" s="32">
        <v>2004</v>
      </c>
      <c r="N150" s="32">
        <v>115</v>
      </c>
      <c r="O150" s="32">
        <v>4</v>
      </c>
      <c r="P150" s="32">
        <v>1</v>
      </c>
      <c r="Q150" s="33">
        <v>92</v>
      </c>
      <c r="R150" s="25">
        <v>0.5</v>
      </c>
      <c r="S150" s="25">
        <v>1</v>
      </c>
      <c r="T150" s="33">
        <v>261.40899999999999</v>
      </c>
      <c r="U150" s="32">
        <v>73</v>
      </c>
      <c r="V150" s="25">
        <v>0.97</v>
      </c>
      <c r="W150" s="25">
        <v>1</v>
      </c>
    </row>
    <row r="151" spans="1:23">
      <c r="A151" s="31">
        <v>1316671</v>
      </c>
      <c r="B151" s="19">
        <v>4</v>
      </c>
      <c r="C151" s="19">
        <v>2</v>
      </c>
      <c r="D151" s="19">
        <v>5</v>
      </c>
      <c r="E151" s="19">
        <v>4</v>
      </c>
      <c r="F151" s="19">
        <v>4</v>
      </c>
      <c r="G151" s="19">
        <v>3</v>
      </c>
      <c r="H151" s="19">
        <v>3</v>
      </c>
      <c r="I151" s="19">
        <v>3</v>
      </c>
      <c r="J151" s="49">
        <v>4</v>
      </c>
      <c r="K151" s="41">
        <v>4</v>
      </c>
      <c r="L151" s="32">
        <v>5</v>
      </c>
      <c r="M151" s="32">
        <v>2004</v>
      </c>
      <c r="N151" s="32">
        <v>115</v>
      </c>
      <c r="O151" s="32">
        <v>4</v>
      </c>
      <c r="P151" s="32">
        <v>1</v>
      </c>
      <c r="Q151" s="33">
        <v>92</v>
      </c>
      <c r="R151" s="25">
        <v>0.5</v>
      </c>
      <c r="S151" s="25">
        <v>1</v>
      </c>
      <c r="T151" s="33">
        <v>261.40899999999999</v>
      </c>
      <c r="U151" s="32">
        <v>73</v>
      </c>
      <c r="V151" s="25">
        <v>0.97</v>
      </c>
      <c r="W151" s="25">
        <v>1</v>
      </c>
    </row>
    <row r="152" spans="1:23">
      <c r="A152" s="31">
        <v>1466323</v>
      </c>
      <c r="B152" s="19">
        <v>4</v>
      </c>
      <c r="C152" s="19">
        <v>4</v>
      </c>
      <c r="D152" s="19">
        <v>5</v>
      </c>
      <c r="E152" s="19">
        <v>4</v>
      </c>
      <c r="F152" s="19">
        <v>5</v>
      </c>
      <c r="G152" s="19">
        <v>4</v>
      </c>
      <c r="H152" s="19">
        <v>3</v>
      </c>
      <c r="I152" s="19">
        <v>4</v>
      </c>
      <c r="J152" s="49">
        <v>3</v>
      </c>
      <c r="K152" s="41">
        <v>3</v>
      </c>
      <c r="L152" s="32">
        <v>6</v>
      </c>
      <c r="M152" s="32">
        <v>2004</v>
      </c>
      <c r="N152" s="32">
        <v>100</v>
      </c>
      <c r="O152" s="32">
        <v>4</v>
      </c>
      <c r="P152" s="32">
        <v>4</v>
      </c>
      <c r="Q152" s="33">
        <v>1</v>
      </c>
      <c r="R152" s="25">
        <v>0.47</v>
      </c>
      <c r="S152" s="25">
        <v>0</v>
      </c>
      <c r="T152" s="33">
        <v>103</v>
      </c>
      <c r="U152" s="32">
        <v>12</v>
      </c>
      <c r="V152" s="25">
        <v>0.47</v>
      </c>
      <c r="W152" s="32">
        <v>0</v>
      </c>
    </row>
    <row r="153" spans="1:23">
      <c r="A153" s="31">
        <v>1691090</v>
      </c>
      <c r="B153" s="19">
        <v>4</v>
      </c>
      <c r="C153" s="19">
        <v>5</v>
      </c>
      <c r="D153" s="19">
        <v>5</v>
      </c>
      <c r="E153" s="19">
        <v>5</v>
      </c>
      <c r="F153" s="19">
        <v>5</v>
      </c>
      <c r="G153" s="19">
        <v>3</v>
      </c>
      <c r="H153" s="19">
        <v>3</v>
      </c>
      <c r="I153" s="19">
        <v>4</v>
      </c>
      <c r="J153" s="49">
        <v>5</v>
      </c>
      <c r="K153" s="41">
        <v>5</v>
      </c>
      <c r="L153" s="32">
        <v>6</v>
      </c>
      <c r="M153" s="32">
        <v>2004</v>
      </c>
      <c r="N153" s="32">
        <v>100</v>
      </c>
      <c r="O153" s="32">
        <v>4</v>
      </c>
      <c r="P153" s="32">
        <v>4</v>
      </c>
      <c r="Q153" s="33">
        <v>1</v>
      </c>
      <c r="R153" s="25">
        <v>0.47</v>
      </c>
      <c r="S153" s="25">
        <v>0</v>
      </c>
      <c r="T153" s="33">
        <v>103</v>
      </c>
      <c r="U153" s="32">
        <v>12</v>
      </c>
      <c r="V153" s="25">
        <v>0.47</v>
      </c>
      <c r="W153" s="32">
        <v>0</v>
      </c>
    </row>
    <row r="154" spans="1:23">
      <c r="A154" s="31">
        <v>1558286</v>
      </c>
      <c r="B154" s="19">
        <v>4</v>
      </c>
      <c r="C154" s="19">
        <v>2</v>
      </c>
      <c r="D154" s="19">
        <v>2</v>
      </c>
      <c r="E154" s="19">
        <v>5</v>
      </c>
      <c r="F154" s="19">
        <v>4</v>
      </c>
      <c r="G154" s="19">
        <v>3</v>
      </c>
      <c r="H154" s="19">
        <v>2</v>
      </c>
      <c r="I154" s="19">
        <v>5</v>
      </c>
      <c r="J154" s="49">
        <v>5</v>
      </c>
      <c r="K154" s="41">
        <v>5</v>
      </c>
      <c r="L154" s="32">
        <v>6</v>
      </c>
      <c r="M154" s="32">
        <v>2004</v>
      </c>
      <c r="N154" s="32">
        <v>100</v>
      </c>
      <c r="O154" s="32">
        <v>4</v>
      </c>
      <c r="P154" s="32">
        <v>4</v>
      </c>
      <c r="Q154" s="33">
        <v>1</v>
      </c>
      <c r="R154" s="25">
        <v>0.47</v>
      </c>
      <c r="S154" s="25">
        <v>0</v>
      </c>
      <c r="T154" s="33">
        <v>103</v>
      </c>
      <c r="U154" s="32">
        <v>12</v>
      </c>
      <c r="V154" s="25">
        <v>0.47</v>
      </c>
      <c r="W154" s="32">
        <v>0</v>
      </c>
    </row>
    <row r="155" spans="1:23">
      <c r="A155" s="31">
        <v>478932</v>
      </c>
      <c r="B155" s="19">
        <v>4</v>
      </c>
      <c r="C155" s="19">
        <v>3</v>
      </c>
      <c r="D155" s="19">
        <v>5</v>
      </c>
      <c r="E155" s="19">
        <v>3</v>
      </c>
      <c r="F155" s="19">
        <v>5</v>
      </c>
      <c r="G155" s="19">
        <v>4</v>
      </c>
      <c r="H155" s="19">
        <v>4</v>
      </c>
      <c r="I155" s="19">
        <v>4</v>
      </c>
      <c r="J155" s="49">
        <v>3</v>
      </c>
      <c r="K155" s="41">
        <v>4</v>
      </c>
      <c r="L155" s="32">
        <v>6</v>
      </c>
      <c r="M155" s="32">
        <v>2004</v>
      </c>
      <c r="N155" s="32">
        <v>100</v>
      </c>
      <c r="O155" s="32">
        <v>4</v>
      </c>
      <c r="P155" s="32">
        <v>4</v>
      </c>
      <c r="Q155" s="33">
        <v>1</v>
      </c>
      <c r="R155" s="25">
        <v>0.47</v>
      </c>
      <c r="S155" s="25">
        <v>0</v>
      </c>
      <c r="T155" s="33">
        <v>103</v>
      </c>
      <c r="U155" s="32">
        <v>12</v>
      </c>
      <c r="V155" s="25">
        <v>0.47</v>
      </c>
      <c r="W155" s="32">
        <v>0</v>
      </c>
    </row>
    <row r="156" spans="1:23">
      <c r="A156" s="31">
        <v>1114324</v>
      </c>
      <c r="B156" s="19">
        <v>4</v>
      </c>
      <c r="C156" s="19">
        <v>3</v>
      </c>
      <c r="D156" s="19">
        <v>4</v>
      </c>
      <c r="E156" s="19">
        <v>3</v>
      </c>
      <c r="F156" s="19">
        <v>4</v>
      </c>
      <c r="G156" s="19">
        <v>4</v>
      </c>
      <c r="H156" s="19">
        <v>3</v>
      </c>
      <c r="I156" s="19">
        <v>4</v>
      </c>
      <c r="J156" s="49">
        <v>3</v>
      </c>
      <c r="K156" s="41">
        <v>4</v>
      </c>
      <c r="L156" s="32">
        <v>6</v>
      </c>
      <c r="M156" s="32">
        <v>2004</v>
      </c>
      <c r="N156" s="32">
        <v>100</v>
      </c>
      <c r="O156" s="32">
        <v>4</v>
      </c>
      <c r="P156" s="32">
        <v>4</v>
      </c>
      <c r="Q156" s="33">
        <v>1</v>
      </c>
      <c r="R156" s="25">
        <v>0.47</v>
      </c>
      <c r="S156" s="25">
        <v>0</v>
      </c>
      <c r="T156" s="33">
        <v>103</v>
      </c>
      <c r="U156" s="32">
        <v>12</v>
      </c>
      <c r="V156" s="25">
        <v>0.47</v>
      </c>
      <c r="W156" s="32">
        <v>0</v>
      </c>
    </row>
    <row r="157" spans="1:23">
      <c r="A157" s="31">
        <v>1582151</v>
      </c>
      <c r="B157" s="19">
        <v>3</v>
      </c>
      <c r="C157" s="19">
        <v>3</v>
      </c>
      <c r="D157" s="19">
        <v>5</v>
      </c>
      <c r="E157" s="19">
        <v>5</v>
      </c>
      <c r="F157" s="19">
        <v>4</v>
      </c>
      <c r="G157" s="19">
        <v>4</v>
      </c>
      <c r="H157" s="19">
        <v>3</v>
      </c>
      <c r="I157" s="19">
        <v>3</v>
      </c>
      <c r="J157" s="49">
        <v>4</v>
      </c>
      <c r="K157" s="41">
        <v>4</v>
      </c>
      <c r="L157" s="32">
        <v>6</v>
      </c>
      <c r="M157" s="32">
        <v>2004</v>
      </c>
      <c r="N157" s="32">
        <v>100</v>
      </c>
      <c r="O157" s="32">
        <v>4</v>
      </c>
      <c r="P157" s="32">
        <v>4</v>
      </c>
      <c r="Q157" s="33">
        <v>1</v>
      </c>
      <c r="R157" s="25">
        <v>0.47</v>
      </c>
      <c r="S157" s="25">
        <v>0</v>
      </c>
      <c r="T157" s="33">
        <v>103</v>
      </c>
      <c r="U157" s="32">
        <v>12</v>
      </c>
      <c r="V157" s="25">
        <v>0.47</v>
      </c>
      <c r="W157" s="32">
        <v>0</v>
      </c>
    </row>
    <row r="158" spans="1:23">
      <c r="A158" s="31">
        <v>2238060</v>
      </c>
      <c r="B158" s="19">
        <v>5</v>
      </c>
      <c r="C158" s="19">
        <v>5</v>
      </c>
      <c r="D158" s="19">
        <v>5</v>
      </c>
      <c r="E158" s="19">
        <v>5</v>
      </c>
      <c r="F158" s="19">
        <v>5</v>
      </c>
      <c r="G158" s="19">
        <v>4</v>
      </c>
      <c r="H158" s="19">
        <v>5</v>
      </c>
      <c r="I158" s="19">
        <v>5</v>
      </c>
      <c r="J158" s="49">
        <v>5</v>
      </c>
      <c r="K158" s="41">
        <v>4</v>
      </c>
      <c r="L158" s="32">
        <v>6</v>
      </c>
      <c r="M158" s="32">
        <v>2004</v>
      </c>
      <c r="N158" s="32">
        <v>100</v>
      </c>
      <c r="O158" s="32">
        <v>4</v>
      </c>
      <c r="P158" s="32">
        <v>4</v>
      </c>
      <c r="Q158" s="33">
        <v>1</v>
      </c>
      <c r="R158" s="25">
        <v>0.47</v>
      </c>
      <c r="S158" s="25">
        <v>0</v>
      </c>
      <c r="T158" s="33">
        <v>103</v>
      </c>
      <c r="U158" s="32">
        <v>12</v>
      </c>
      <c r="V158" s="25">
        <v>0.47</v>
      </c>
      <c r="W158" s="32">
        <v>0</v>
      </c>
    </row>
    <row r="159" spans="1:23">
      <c r="A159" s="31">
        <v>774602</v>
      </c>
      <c r="B159" s="19">
        <v>5</v>
      </c>
      <c r="C159" s="19">
        <v>5</v>
      </c>
      <c r="D159" s="19">
        <v>5</v>
      </c>
      <c r="E159" s="19">
        <v>5</v>
      </c>
      <c r="F159" s="19">
        <v>5</v>
      </c>
      <c r="G159" s="19">
        <v>4</v>
      </c>
      <c r="H159" s="19">
        <v>3</v>
      </c>
      <c r="I159" s="19">
        <v>5</v>
      </c>
      <c r="J159" s="49">
        <v>4</v>
      </c>
      <c r="K159" s="41">
        <v>5</v>
      </c>
      <c r="L159" s="32">
        <v>6</v>
      </c>
      <c r="M159" s="32">
        <v>2004</v>
      </c>
      <c r="N159" s="32">
        <v>100</v>
      </c>
      <c r="O159" s="32">
        <v>4</v>
      </c>
      <c r="P159" s="32">
        <v>4</v>
      </c>
      <c r="Q159" s="33">
        <v>1</v>
      </c>
      <c r="R159" s="25">
        <v>0.47</v>
      </c>
      <c r="S159" s="25">
        <v>0</v>
      </c>
      <c r="T159" s="33">
        <v>103</v>
      </c>
      <c r="U159" s="32">
        <v>12</v>
      </c>
      <c r="V159" s="25">
        <v>0.47</v>
      </c>
      <c r="W159" s="32">
        <v>0</v>
      </c>
    </row>
    <row r="160" spans="1:23">
      <c r="A160" s="31">
        <v>2320222</v>
      </c>
      <c r="B160" s="19">
        <v>4</v>
      </c>
      <c r="C160" s="19">
        <v>3</v>
      </c>
      <c r="D160" s="19">
        <v>5</v>
      </c>
      <c r="E160" s="19">
        <v>5</v>
      </c>
      <c r="F160" s="19">
        <v>5</v>
      </c>
      <c r="G160" s="19">
        <v>4</v>
      </c>
      <c r="H160" s="19">
        <v>5</v>
      </c>
      <c r="I160" s="19">
        <v>5</v>
      </c>
      <c r="J160" s="49">
        <v>5</v>
      </c>
      <c r="K160" s="41">
        <v>5</v>
      </c>
      <c r="L160" s="32">
        <v>6</v>
      </c>
      <c r="M160" s="32">
        <v>2004</v>
      </c>
      <c r="N160" s="32">
        <v>100</v>
      </c>
      <c r="O160" s="32">
        <v>4</v>
      </c>
      <c r="P160" s="32">
        <v>4</v>
      </c>
      <c r="Q160" s="33">
        <v>1</v>
      </c>
      <c r="R160" s="25">
        <v>0.47</v>
      </c>
      <c r="S160" s="25">
        <v>0</v>
      </c>
      <c r="T160" s="33">
        <v>103</v>
      </c>
      <c r="U160" s="32">
        <v>12</v>
      </c>
      <c r="V160" s="25">
        <v>0.47</v>
      </c>
      <c r="W160" s="32">
        <v>0</v>
      </c>
    </row>
    <row r="161" spans="1:23">
      <c r="A161" s="31">
        <v>2283770</v>
      </c>
      <c r="B161" s="19">
        <v>5</v>
      </c>
      <c r="C161" s="19">
        <v>5</v>
      </c>
      <c r="D161" s="19">
        <v>5</v>
      </c>
      <c r="E161" s="19">
        <v>5</v>
      </c>
      <c r="F161" s="19">
        <v>5</v>
      </c>
      <c r="G161" s="19">
        <v>5</v>
      </c>
      <c r="H161" s="19">
        <v>3</v>
      </c>
      <c r="I161" s="19">
        <v>4</v>
      </c>
      <c r="J161" s="49">
        <v>5</v>
      </c>
      <c r="K161" s="41">
        <v>3</v>
      </c>
      <c r="L161" s="32">
        <v>6</v>
      </c>
      <c r="M161" s="32">
        <v>2004</v>
      </c>
      <c r="N161" s="32">
        <v>100</v>
      </c>
      <c r="O161" s="32">
        <v>4</v>
      </c>
      <c r="P161" s="32">
        <v>4</v>
      </c>
      <c r="Q161" s="33">
        <v>1</v>
      </c>
      <c r="R161" s="25">
        <v>0.47</v>
      </c>
      <c r="S161" s="25">
        <v>0</v>
      </c>
      <c r="T161" s="33">
        <v>103</v>
      </c>
      <c r="U161" s="32">
        <v>12</v>
      </c>
      <c r="V161" s="25">
        <v>0.47</v>
      </c>
      <c r="W161" s="32">
        <v>0</v>
      </c>
    </row>
    <row r="162" spans="1:23">
      <c r="A162" s="31">
        <v>2349412</v>
      </c>
      <c r="B162" s="19">
        <v>5</v>
      </c>
      <c r="C162" s="19">
        <v>5</v>
      </c>
      <c r="D162" s="19">
        <v>4</v>
      </c>
      <c r="E162" s="19">
        <v>5</v>
      </c>
      <c r="F162" s="19">
        <v>5</v>
      </c>
      <c r="G162" s="19">
        <v>3</v>
      </c>
      <c r="H162" s="19">
        <v>3</v>
      </c>
      <c r="I162" s="19">
        <v>4</v>
      </c>
      <c r="J162" s="49">
        <v>4</v>
      </c>
      <c r="K162" s="41">
        <v>5</v>
      </c>
      <c r="L162" s="32">
        <v>6</v>
      </c>
      <c r="M162" s="32">
        <v>2004</v>
      </c>
      <c r="N162" s="32">
        <v>100</v>
      </c>
      <c r="O162" s="32">
        <v>4</v>
      </c>
      <c r="P162" s="32">
        <v>4</v>
      </c>
      <c r="Q162" s="33">
        <v>1</v>
      </c>
      <c r="R162" s="25">
        <v>0.47</v>
      </c>
      <c r="S162" s="25">
        <v>0</v>
      </c>
      <c r="T162" s="33">
        <v>103</v>
      </c>
      <c r="U162" s="32">
        <v>12</v>
      </c>
      <c r="V162" s="25">
        <v>0.47</v>
      </c>
      <c r="W162" s="32">
        <v>0</v>
      </c>
    </row>
    <row r="163" spans="1:23">
      <c r="A163" s="31">
        <v>370735</v>
      </c>
      <c r="B163" s="19">
        <v>3</v>
      </c>
      <c r="C163" s="19">
        <v>3</v>
      </c>
      <c r="D163" s="19">
        <v>4</v>
      </c>
      <c r="E163" s="19">
        <v>4</v>
      </c>
      <c r="F163" s="19">
        <v>4</v>
      </c>
      <c r="G163" s="19">
        <v>4</v>
      </c>
      <c r="H163" s="19">
        <v>2</v>
      </c>
      <c r="I163" s="19">
        <v>2</v>
      </c>
      <c r="J163" s="49">
        <v>3</v>
      </c>
      <c r="K163" s="41">
        <v>3</v>
      </c>
      <c r="L163" s="32">
        <v>6</v>
      </c>
      <c r="M163" s="32">
        <v>2004</v>
      </c>
      <c r="N163" s="32">
        <v>100</v>
      </c>
      <c r="O163" s="32">
        <v>4</v>
      </c>
      <c r="P163" s="32">
        <v>4</v>
      </c>
      <c r="Q163" s="33">
        <v>1</v>
      </c>
      <c r="R163" s="25">
        <v>0.47</v>
      </c>
      <c r="S163" s="25">
        <v>0</v>
      </c>
      <c r="T163" s="33">
        <v>103</v>
      </c>
      <c r="U163" s="32">
        <v>12</v>
      </c>
      <c r="V163" s="25">
        <v>0.47</v>
      </c>
      <c r="W163" s="32">
        <v>0</v>
      </c>
    </row>
    <row r="164" spans="1:23">
      <c r="A164" s="31">
        <v>2297136</v>
      </c>
      <c r="B164" s="19">
        <v>3</v>
      </c>
      <c r="C164" s="19">
        <v>2</v>
      </c>
      <c r="D164" s="19">
        <v>5</v>
      </c>
      <c r="E164" s="19">
        <v>5</v>
      </c>
      <c r="F164" s="19">
        <v>4</v>
      </c>
      <c r="G164" s="19">
        <v>1</v>
      </c>
      <c r="H164" s="19">
        <v>1</v>
      </c>
      <c r="I164" s="19">
        <v>3</v>
      </c>
      <c r="J164" s="49">
        <v>5</v>
      </c>
      <c r="K164" s="41">
        <v>4</v>
      </c>
      <c r="L164" s="32">
        <v>6</v>
      </c>
      <c r="M164" s="32">
        <v>2004</v>
      </c>
      <c r="N164" s="32">
        <v>100</v>
      </c>
      <c r="O164" s="32">
        <v>4</v>
      </c>
      <c r="P164" s="32">
        <v>4</v>
      </c>
      <c r="Q164" s="33">
        <v>1</v>
      </c>
      <c r="R164" s="25">
        <v>0.47</v>
      </c>
      <c r="S164" s="25">
        <v>0</v>
      </c>
      <c r="T164" s="33">
        <v>103</v>
      </c>
      <c r="U164" s="32">
        <v>12</v>
      </c>
      <c r="V164" s="25">
        <v>0.47</v>
      </c>
      <c r="W164" s="32">
        <v>0</v>
      </c>
    </row>
    <row r="165" spans="1:23">
      <c r="A165" s="31">
        <v>521315</v>
      </c>
      <c r="B165" s="19">
        <v>4</v>
      </c>
      <c r="C165" s="19">
        <v>4</v>
      </c>
      <c r="D165" s="19">
        <v>5</v>
      </c>
      <c r="E165" s="19">
        <v>5</v>
      </c>
      <c r="F165" s="19">
        <v>5</v>
      </c>
      <c r="G165" s="19">
        <v>3</v>
      </c>
      <c r="H165" s="19">
        <v>4</v>
      </c>
      <c r="I165" s="19">
        <v>4</v>
      </c>
      <c r="J165" s="49">
        <v>4</v>
      </c>
      <c r="K165" s="41">
        <v>5</v>
      </c>
      <c r="L165" s="32">
        <v>6</v>
      </c>
      <c r="M165" s="32">
        <v>2004</v>
      </c>
      <c r="N165" s="32">
        <v>100</v>
      </c>
      <c r="O165" s="32">
        <v>4</v>
      </c>
      <c r="P165" s="32">
        <v>4</v>
      </c>
      <c r="Q165" s="33">
        <v>1</v>
      </c>
      <c r="R165" s="25">
        <v>0.47</v>
      </c>
      <c r="S165" s="25">
        <v>0</v>
      </c>
      <c r="T165" s="33">
        <v>103</v>
      </c>
      <c r="U165" s="32">
        <v>12</v>
      </c>
      <c r="V165" s="25">
        <v>0.47</v>
      </c>
      <c r="W165" s="32">
        <v>0</v>
      </c>
    </row>
    <row r="166" spans="1:23">
      <c r="A166" s="31">
        <v>1624047</v>
      </c>
      <c r="B166" s="19">
        <v>4</v>
      </c>
      <c r="C166" s="19">
        <v>5</v>
      </c>
      <c r="D166" s="19">
        <v>5</v>
      </c>
      <c r="E166" s="19">
        <v>5</v>
      </c>
      <c r="F166" s="19">
        <v>5</v>
      </c>
      <c r="G166" s="19">
        <v>3</v>
      </c>
      <c r="H166" s="19">
        <v>4</v>
      </c>
      <c r="I166" s="19">
        <v>4</v>
      </c>
      <c r="J166" s="49">
        <v>5</v>
      </c>
      <c r="K166" s="41">
        <v>4</v>
      </c>
      <c r="L166" s="32">
        <v>6</v>
      </c>
      <c r="M166" s="32">
        <v>2004</v>
      </c>
      <c r="N166" s="32">
        <v>100</v>
      </c>
      <c r="O166" s="32">
        <v>4</v>
      </c>
      <c r="P166" s="32">
        <v>4</v>
      </c>
      <c r="Q166" s="33">
        <v>1</v>
      </c>
      <c r="R166" s="25">
        <v>0.47</v>
      </c>
      <c r="S166" s="25">
        <v>0</v>
      </c>
      <c r="T166" s="33">
        <v>103</v>
      </c>
      <c r="U166" s="32">
        <v>12</v>
      </c>
      <c r="V166" s="25">
        <v>0.47</v>
      </c>
      <c r="W166" s="32">
        <v>0</v>
      </c>
    </row>
    <row r="167" spans="1:23">
      <c r="A167" s="31">
        <v>1421913</v>
      </c>
      <c r="B167" s="19">
        <v>3</v>
      </c>
      <c r="C167" s="19">
        <v>3</v>
      </c>
      <c r="D167" s="19">
        <v>5</v>
      </c>
      <c r="E167" s="19">
        <v>5</v>
      </c>
      <c r="F167" s="19">
        <v>5</v>
      </c>
      <c r="G167" s="19">
        <v>4</v>
      </c>
      <c r="H167" s="19">
        <v>3</v>
      </c>
      <c r="I167" s="19">
        <v>4</v>
      </c>
      <c r="J167" s="49">
        <v>5</v>
      </c>
      <c r="K167" s="41">
        <v>4</v>
      </c>
      <c r="L167" s="32">
        <v>6</v>
      </c>
      <c r="M167" s="32">
        <v>2004</v>
      </c>
      <c r="N167" s="32">
        <v>100</v>
      </c>
      <c r="O167" s="32">
        <v>4</v>
      </c>
      <c r="P167" s="32">
        <v>4</v>
      </c>
      <c r="Q167" s="33">
        <v>1</v>
      </c>
      <c r="R167" s="25">
        <v>0.47</v>
      </c>
      <c r="S167" s="25">
        <v>0</v>
      </c>
      <c r="T167" s="33">
        <v>103</v>
      </c>
      <c r="U167" s="32">
        <v>12</v>
      </c>
      <c r="V167" s="25">
        <v>0.47</v>
      </c>
      <c r="W167" s="32">
        <v>0</v>
      </c>
    </row>
    <row r="168" spans="1:23">
      <c r="A168" s="31">
        <v>1852040</v>
      </c>
      <c r="B168" s="19">
        <v>3</v>
      </c>
      <c r="C168" s="19">
        <v>2</v>
      </c>
      <c r="D168" s="19">
        <v>2</v>
      </c>
      <c r="E168" s="19">
        <v>4</v>
      </c>
      <c r="F168" s="19">
        <v>5</v>
      </c>
      <c r="G168" s="19">
        <v>3</v>
      </c>
      <c r="H168" s="19">
        <v>2</v>
      </c>
      <c r="I168" s="19">
        <v>4</v>
      </c>
      <c r="J168" s="49">
        <v>1</v>
      </c>
      <c r="K168" s="41">
        <v>2</v>
      </c>
      <c r="L168" s="32">
        <v>6</v>
      </c>
      <c r="M168" s="32">
        <v>2004</v>
      </c>
      <c r="N168" s="32">
        <v>100</v>
      </c>
      <c r="O168" s="32">
        <v>4</v>
      </c>
      <c r="P168" s="32">
        <v>4</v>
      </c>
      <c r="Q168" s="33">
        <v>1</v>
      </c>
      <c r="R168" s="25">
        <v>0.47</v>
      </c>
      <c r="S168" s="25">
        <v>0</v>
      </c>
      <c r="T168" s="33">
        <v>103</v>
      </c>
      <c r="U168" s="32">
        <v>12</v>
      </c>
      <c r="V168" s="25">
        <v>0.47</v>
      </c>
      <c r="W168" s="32">
        <v>0</v>
      </c>
    </row>
    <row r="169" spans="1:23">
      <c r="A169" s="31">
        <v>380505</v>
      </c>
      <c r="B169" s="19">
        <v>5</v>
      </c>
      <c r="C169" s="19">
        <v>4</v>
      </c>
      <c r="D169" s="19">
        <v>5</v>
      </c>
      <c r="E169" s="19">
        <v>5</v>
      </c>
      <c r="F169" s="19">
        <v>4</v>
      </c>
      <c r="G169" s="19">
        <v>4</v>
      </c>
      <c r="H169" s="19">
        <v>4</v>
      </c>
      <c r="I169" s="19">
        <v>4</v>
      </c>
      <c r="J169" s="49">
        <v>4</v>
      </c>
      <c r="K169" s="41">
        <v>4</v>
      </c>
      <c r="L169" s="32">
        <v>6</v>
      </c>
      <c r="M169" s="32">
        <v>2004</v>
      </c>
      <c r="N169" s="32">
        <v>100</v>
      </c>
      <c r="O169" s="32">
        <v>4</v>
      </c>
      <c r="P169" s="32">
        <v>4</v>
      </c>
      <c r="Q169" s="33">
        <v>1</v>
      </c>
      <c r="R169" s="25">
        <v>0.47</v>
      </c>
      <c r="S169" s="25">
        <v>0</v>
      </c>
      <c r="T169" s="33">
        <v>103</v>
      </c>
      <c r="U169" s="32">
        <v>12</v>
      </c>
      <c r="V169" s="25">
        <v>0.47</v>
      </c>
      <c r="W169" s="32">
        <v>0</v>
      </c>
    </row>
    <row r="170" spans="1:23">
      <c r="A170" s="31">
        <v>2023518</v>
      </c>
      <c r="B170" s="19">
        <v>5</v>
      </c>
      <c r="C170" s="19">
        <v>4</v>
      </c>
      <c r="D170" s="19">
        <v>5</v>
      </c>
      <c r="E170" s="19">
        <v>5</v>
      </c>
      <c r="F170" s="19">
        <v>5</v>
      </c>
      <c r="G170" s="19">
        <v>4</v>
      </c>
      <c r="H170" s="19">
        <v>2</v>
      </c>
      <c r="I170" s="19">
        <v>5</v>
      </c>
      <c r="J170" s="49">
        <v>4</v>
      </c>
      <c r="K170" s="41">
        <v>4</v>
      </c>
      <c r="L170" s="32">
        <v>6</v>
      </c>
      <c r="M170" s="32">
        <v>2004</v>
      </c>
      <c r="N170" s="32">
        <v>100</v>
      </c>
      <c r="O170" s="32">
        <v>4</v>
      </c>
      <c r="P170" s="32">
        <v>4</v>
      </c>
      <c r="Q170" s="33">
        <v>1</v>
      </c>
      <c r="R170" s="25">
        <v>0.47</v>
      </c>
      <c r="S170" s="25">
        <v>0</v>
      </c>
      <c r="T170" s="33">
        <v>103</v>
      </c>
      <c r="U170" s="32">
        <v>12</v>
      </c>
      <c r="V170" s="25">
        <v>0.47</v>
      </c>
      <c r="W170" s="32">
        <v>0</v>
      </c>
    </row>
    <row r="171" spans="1:23">
      <c r="A171" s="31">
        <v>1388216</v>
      </c>
      <c r="B171" s="19">
        <v>4</v>
      </c>
      <c r="C171" s="19">
        <v>5</v>
      </c>
      <c r="D171" s="19">
        <v>5</v>
      </c>
      <c r="E171" s="19">
        <v>5</v>
      </c>
      <c r="F171" s="19">
        <v>4</v>
      </c>
      <c r="G171" s="19">
        <v>4</v>
      </c>
      <c r="H171" s="19">
        <v>4</v>
      </c>
      <c r="I171" s="19">
        <v>3</v>
      </c>
      <c r="J171" s="49">
        <v>5</v>
      </c>
      <c r="K171" s="41">
        <v>4</v>
      </c>
      <c r="L171" s="32">
        <v>6</v>
      </c>
      <c r="M171" s="32">
        <v>2004</v>
      </c>
      <c r="N171" s="32">
        <v>100</v>
      </c>
      <c r="O171" s="32">
        <v>4</v>
      </c>
      <c r="P171" s="32">
        <v>4</v>
      </c>
      <c r="Q171" s="33">
        <v>1</v>
      </c>
      <c r="R171" s="25">
        <v>0.47</v>
      </c>
      <c r="S171" s="25">
        <v>0</v>
      </c>
      <c r="T171" s="33">
        <v>103</v>
      </c>
      <c r="U171" s="32">
        <v>12</v>
      </c>
      <c r="V171" s="25">
        <v>0.47</v>
      </c>
      <c r="W171" s="32">
        <v>0</v>
      </c>
    </row>
    <row r="172" spans="1:23">
      <c r="A172" s="31">
        <v>697038</v>
      </c>
      <c r="B172" s="19">
        <v>5</v>
      </c>
      <c r="C172" s="19">
        <v>5</v>
      </c>
      <c r="D172" s="19">
        <v>5</v>
      </c>
      <c r="E172" s="19">
        <v>5</v>
      </c>
      <c r="F172" s="19">
        <v>5</v>
      </c>
      <c r="G172" s="19">
        <v>4</v>
      </c>
      <c r="H172" s="19">
        <v>5</v>
      </c>
      <c r="I172" s="19">
        <v>3</v>
      </c>
      <c r="J172" s="49">
        <v>4</v>
      </c>
      <c r="K172" s="41">
        <v>5</v>
      </c>
      <c r="L172" s="32">
        <v>6</v>
      </c>
      <c r="M172" s="32">
        <v>2004</v>
      </c>
      <c r="N172" s="32">
        <v>100</v>
      </c>
      <c r="O172" s="32">
        <v>4</v>
      </c>
      <c r="P172" s="32">
        <v>4</v>
      </c>
      <c r="Q172" s="33">
        <v>1</v>
      </c>
      <c r="R172" s="25">
        <v>0.47</v>
      </c>
      <c r="S172" s="25">
        <v>0</v>
      </c>
      <c r="T172" s="33">
        <v>103</v>
      </c>
      <c r="U172" s="32">
        <v>12</v>
      </c>
      <c r="V172" s="25">
        <v>0.47</v>
      </c>
      <c r="W172" s="32">
        <v>0</v>
      </c>
    </row>
    <row r="173" spans="1:23">
      <c r="A173" s="31">
        <v>1374197</v>
      </c>
      <c r="B173" s="19">
        <v>3</v>
      </c>
      <c r="C173" s="19">
        <v>3</v>
      </c>
      <c r="D173" s="19">
        <v>4</v>
      </c>
      <c r="E173" s="19">
        <v>5</v>
      </c>
      <c r="F173" s="19">
        <v>4</v>
      </c>
      <c r="G173" s="19">
        <v>4</v>
      </c>
      <c r="H173" s="19">
        <v>3</v>
      </c>
      <c r="I173" s="19">
        <v>4</v>
      </c>
      <c r="J173" s="49">
        <v>4</v>
      </c>
      <c r="K173" s="41">
        <v>4</v>
      </c>
      <c r="L173" s="32">
        <v>6</v>
      </c>
      <c r="M173" s="32">
        <v>2004</v>
      </c>
      <c r="N173" s="32">
        <v>100</v>
      </c>
      <c r="O173" s="32">
        <v>4</v>
      </c>
      <c r="P173" s="32">
        <v>4</v>
      </c>
      <c r="Q173" s="33">
        <v>1</v>
      </c>
      <c r="R173" s="25">
        <v>0.47</v>
      </c>
      <c r="S173" s="25">
        <v>0</v>
      </c>
      <c r="T173" s="33">
        <v>103</v>
      </c>
      <c r="U173" s="32">
        <v>12</v>
      </c>
      <c r="V173" s="25">
        <v>0.47</v>
      </c>
      <c r="W173" s="32">
        <v>0</v>
      </c>
    </row>
    <row r="174" spans="1:23">
      <c r="A174" s="31">
        <v>16272</v>
      </c>
      <c r="B174" s="19">
        <v>3</v>
      </c>
      <c r="C174" s="19">
        <v>2</v>
      </c>
      <c r="D174" s="19">
        <v>4</v>
      </c>
      <c r="E174" s="19">
        <v>4</v>
      </c>
      <c r="F174" s="19">
        <v>3</v>
      </c>
      <c r="G174" s="19">
        <v>3</v>
      </c>
      <c r="H174" s="19">
        <v>4</v>
      </c>
      <c r="I174" s="19">
        <v>4</v>
      </c>
      <c r="J174" s="49">
        <v>4</v>
      </c>
      <c r="K174" s="41">
        <v>4</v>
      </c>
      <c r="L174" s="32">
        <v>6</v>
      </c>
      <c r="M174" s="32">
        <v>2004</v>
      </c>
      <c r="N174" s="32">
        <v>100</v>
      </c>
      <c r="O174" s="32">
        <v>4</v>
      </c>
      <c r="P174" s="32">
        <v>4</v>
      </c>
      <c r="Q174" s="33">
        <v>1</v>
      </c>
      <c r="R174" s="25">
        <v>0.47</v>
      </c>
      <c r="S174" s="25">
        <v>0</v>
      </c>
      <c r="T174" s="33">
        <v>103</v>
      </c>
      <c r="U174" s="32">
        <v>12</v>
      </c>
      <c r="V174" s="25">
        <v>0.47</v>
      </c>
      <c r="W174" s="32">
        <v>0</v>
      </c>
    </row>
    <row r="175" spans="1:23">
      <c r="A175" s="31">
        <v>1793717</v>
      </c>
      <c r="B175" s="19">
        <v>4</v>
      </c>
      <c r="C175" s="19">
        <v>4</v>
      </c>
      <c r="D175" s="19">
        <v>5</v>
      </c>
      <c r="E175" s="19">
        <v>5</v>
      </c>
      <c r="F175" s="19">
        <v>5</v>
      </c>
      <c r="G175" s="19">
        <v>5</v>
      </c>
      <c r="H175" s="19">
        <v>5</v>
      </c>
      <c r="I175" s="19">
        <v>5</v>
      </c>
      <c r="J175" s="49">
        <v>5</v>
      </c>
      <c r="K175" s="41">
        <v>5</v>
      </c>
      <c r="L175" s="32">
        <v>6</v>
      </c>
      <c r="M175" s="32">
        <v>2004</v>
      </c>
      <c r="N175" s="32">
        <v>100</v>
      </c>
      <c r="O175" s="32">
        <v>4</v>
      </c>
      <c r="P175" s="32">
        <v>4</v>
      </c>
      <c r="Q175" s="33">
        <v>1</v>
      </c>
      <c r="R175" s="25">
        <v>0.47</v>
      </c>
      <c r="S175" s="25">
        <v>0</v>
      </c>
      <c r="T175" s="33">
        <v>103</v>
      </c>
      <c r="U175" s="32">
        <v>12</v>
      </c>
      <c r="V175" s="25">
        <v>0.47</v>
      </c>
      <c r="W175" s="32">
        <v>0</v>
      </c>
    </row>
    <row r="176" spans="1:23">
      <c r="A176" s="31">
        <v>958687</v>
      </c>
      <c r="B176" s="19">
        <v>4</v>
      </c>
      <c r="C176" s="19">
        <v>4</v>
      </c>
      <c r="D176" s="19">
        <v>5</v>
      </c>
      <c r="E176" s="19">
        <v>5</v>
      </c>
      <c r="F176" s="19">
        <v>4</v>
      </c>
      <c r="G176" s="19">
        <v>3</v>
      </c>
      <c r="H176" s="19">
        <v>4</v>
      </c>
      <c r="I176" s="19">
        <v>3</v>
      </c>
      <c r="J176" s="49">
        <v>5</v>
      </c>
      <c r="K176" s="41">
        <v>4</v>
      </c>
      <c r="L176" s="32">
        <v>6</v>
      </c>
      <c r="M176" s="32">
        <v>2004</v>
      </c>
      <c r="N176" s="32">
        <v>100</v>
      </c>
      <c r="O176" s="32">
        <v>4</v>
      </c>
      <c r="P176" s="32">
        <v>4</v>
      </c>
      <c r="Q176" s="33">
        <v>1</v>
      </c>
      <c r="R176" s="25">
        <v>0.47</v>
      </c>
      <c r="S176" s="25">
        <v>0</v>
      </c>
      <c r="T176" s="33">
        <v>103</v>
      </c>
      <c r="U176" s="32">
        <v>12</v>
      </c>
      <c r="V176" s="25">
        <v>0.47</v>
      </c>
      <c r="W176" s="32">
        <v>0</v>
      </c>
    </row>
    <row r="177" spans="1:23">
      <c r="A177" s="31">
        <v>782075</v>
      </c>
      <c r="B177" s="19">
        <v>5</v>
      </c>
      <c r="C177" s="19">
        <v>4</v>
      </c>
      <c r="D177" s="19">
        <v>5</v>
      </c>
      <c r="E177" s="19">
        <v>5</v>
      </c>
      <c r="F177" s="19">
        <v>5</v>
      </c>
      <c r="G177" s="19">
        <v>5</v>
      </c>
      <c r="H177" s="19">
        <v>4</v>
      </c>
      <c r="I177" s="19">
        <v>5</v>
      </c>
      <c r="J177" s="49">
        <v>5</v>
      </c>
      <c r="K177" s="41">
        <v>4</v>
      </c>
      <c r="L177" s="32">
        <v>6</v>
      </c>
      <c r="M177" s="32">
        <v>2004</v>
      </c>
      <c r="N177" s="32">
        <v>100</v>
      </c>
      <c r="O177" s="32">
        <v>4</v>
      </c>
      <c r="P177" s="32">
        <v>4</v>
      </c>
      <c r="Q177" s="33">
        <v>1</v>
      </c>
      <c r="R177" s="25">
        <v>0.47</v>
      </c>
      <c r="S177" s="25">
        <v>0</v>
      </c>
      <c r="T177" s="33">
        <v>103</v>
      </c>
      <c r="U177" s="32">
        <v>12</v>
      </c>
      <c r="V177" s="25">
        <v>0.47</v>
      </c>
      <c r="W177" s="32">
        <v>0</v>
      </c>
    </row>
    <row r="178" spans="1:23">
      <c r="A178" s="31">
        <v>825819</v>
      </c>
      <c r="B178" s="19">
        <v>4</v>
      </c>
      <c r="C178" s="19">
        <v>3</v>
      </c>
      <c r="D178" s="19">
        <v>4</v>
      </c>
      <c r="E178" s="19">
        <v>3</v>
      </c>
      <c r="F178" s="19">
        <v>4</v>
      </c>
      <c r="G178" s="19">
        <v>3</v>
      </c>
      <c r="H178" s="19">
        <v>3</v>
      </c>
      <c r="I178" s="19">
        <v>4</v>
      </c>
      <c r="J178" s="49">
        <v>5</v>
      </c>
      <c r="K178" s="41">
        <v>5</v>
      </c>
      <c r="L178" s="32">
        <v>6</v>
      </c>
      <c r="M178" s="32">
        <v>2004</v>
      </c>
      <c r="N178" s="32">
        <v>100</v>
      </c>
      <c r="O178" s="32">
        <v>4</v>
      </c>
      <c r="P178" s="32">
        <v>4</v>
      </c>
      <c r="Q178" s="33">
        <v>1</v>
      </c>
      <c r="R178" s="25">
        <v>0.47</v>
      </c>
      <c r="S178" s="25">
        <v>0</v>
      </c>
      <c r="T178" s="33">
        <v>103</v>
      </c>
      <c r="U178" s="32">
        <v>12</v>
      </c>
      <c r="V178" s="25">
        <v>0.47</v>
      </c>
      <c r="W178" s="32">
        <v>0</v>
      </c>
    </row>
    <row r="179" spans="1:23">
      <c r="A179" s="31">
        <v>762998</v>
      </c>
      <c r="B179" s="19">
        <v>4</v>
      </c>
      <c r="C179" s="19">
        <v>3</v>
      </c>
      <c r="D179" s="19">
        <v>5</v>
      </c>
      <c r="E179" s="19">
        <v>5</v>
      </c>
      <c r="F179" s="19">
        <v>4</v>
      </c>
      <c r="G179" s="19">
        <v>3</v>
      </c>
      <c r="H179" s="19">
        <v>5</v>
      </c>
      <c r="I179" s="19">
        <v>4</v>
      </c>
      <c r="J179" s="49">
        <v>5</v>
      </c>
      <c r="K179" s="41">
        <v>5</v>
      </c>
      <c r="L179" s="32">
        <v>6</v>
      </c>
      <c r="M179" s="32">
        <v>2004</v>
      </c>
      <c r="N179" s="32">
        <v>100</v>
      </c>
      <c r="O179" s="32">
        <v>4</v>
      </c>
      <c r="P179" s="32">
        <v>4</v>
      </c>
      <c r="Q179" s="33">
        <v>1</v>
      </c>
      <c r="R179" s="25">
        <v>0.47</v>
      </c>
      <c r="S179" s="25">
        <v>0</v>
      </c>
      <c r="T179" s="33">
        <v>103</v>
      </c>
      <c r="U179" s="32">
        <v>12</v>
      </c>
      <c r="V179" s="25">
        <v>0.47</v>
      </c>
      <c r="W179" s="32">
        <v>0</v>
      </c>
    </row>
    <row r="180" spans="1:23">
      <c r="A180" s="31">
        <v>1002688</v>
      </c>
      <c r="B180" s="19">
        <v>3</v>
      </c>
      <c r="C180" s="19">
        <v>4</v>
      </c>
      <c r="D180" s="19">
        <v>5</v>
      </c>
      <c r="E180" s="19">
        <v>5</v>
      </c>
      <c r="F180" s="19">
        <v>5</v>
      </c>
      <c r="G180" s="19">
        <v>3</v>
      </c>
      <c r="H180" s="19">
        <v>4</v>
      </c>
      <c r="I180" s="19">
        <v>2</v>
      </c>
      <c r="J180" s="49">
        <v>5</v>
      </c>
      <c r="K180" s="41">
        <v>4</v>
      </c>
      <c r="L180" s="32">
        <v>6</v>
      </c>
      <c r="M180" s="32">
        <v>2004</v>
      </c>
      <c r="N180" s="32">
        <v>100</v>
      </c>
      <c r="O180" s="32">
        <v>4</v>
      </c>
      <c r="P180" s="32">
        <v>4</v>
      </c>
      <c r="Q180" s="33">
        <v>1</v>
      </c>
      <c r="R180" s="25">
        <v>0.47</v>
      </c>
      <c r="S180" s="25">
        <v>0</v>
      </c>
      <c r="T180" s="33">
        <v>103</v>
      </c>
      <c r="U180" s="32">
        <v>12</v>
      </c>
      <c r="V180" s="25">
        <v>0.47</v>
      </c>
      <c r="W180" s="32">
        <v>0</v>
      </c>
    </row>
    <row r="181" spans="1:23">
      <c r="A181" s="31">
        <v>1316671</v>
      </c>
      <c r="B181" s="19">
        <v>4</v>
      </c>
      <c r="C181" s="19">
        <v>2</v>
      </c>
      <c r="D181" s="19">
        <v>5</v>
      </c>
      <c r="E181" s="19">
        <v>4</v>
      </c>
      <c r="F181" s="19">
        <v>4</v>
      </c>
      <c r="G181" s="19">
        <v>3</v>
      </c>
      <c r="H181" s="19">
        <v>3</v>
      </c>
      <c r="I181" s="19">
        <v>3</v>
      </c>
      <c r="J181" s="49">
        <v>4</v>
      </c>
      <c r="K181" s="41">
        <v>4</v>
      </c>
      <c r="L181" s="32">
        <v>6</v>
      </c>
      <c r="M181" s="32">
        <v>2004</v>
      </c>
      <c r="N181" s="32">
        <v>100</v>
      </c>
      <c r="O181" s="32">
        <v>4</v>
      </c>
      <c r="P181" s="32">
        <v>4</v>
      </c>
      <c r="Q181" s="33">
        <v>1</v>
      </c>
      <c r="R181" s="25">
        <v>0.47</v>
      </c>
      <c r="S181" s="25">
        <v>0</v>
      </c>
      <c r="T181" s="33">
        <v>103</v>
      </c>
      <c r="U181" s="32">
        <v>12</v>
      </c>
      <c r="V181" s="25">
        <v>0.47</v>
      </c>
      <c r="W181" s="32">
        <v>0</v>
      </c>
    </row>
    <row r="182" spans="1:23">
      <c r="A182" s="31">
        <v>1466323</v>
      </c>
      <c r="B182" s="19">
        <v>4</v>
      </c>
      <c r="C182" s="19">
        <v>4</v>
      </c>
      <c r="D182" s="19">
        <v>5</v>
      </c>
      <c r="E182" s="19">
        <v>4</v>
      </c>
      <c r="F182" s="19">
        <v>5</v>
      </c>
      <c r="G182" s="19">
        <v>4</v>
      </c>
      <c r="H182" s="19">
        <v>3</v>
      </c>
      <c r="I182" s="19">
        <v>4</v>
      </c>
      <c r="J182" s="49">
        <v>3</v>
      </c>
      <c r="K182" s="41">
        <v>3</v>
      </c>
      <c r="L182" s="32">
        <v>7</v>
      </c>
      <c r="M182" s="32">
        <v>1978</v>
      </c>
      <c r="N182" s="32">
        <v>110</v>
      </c>
      <c r="O182" s="32">
        <v>2</v>
      </c>
      <c r="P182" s="32">
        <v>2</v>
      </c>
      <c r="Q182" s="33">
        <v>6</v>
      </c>
      <c r="R182" s="25">
        <v>0.41</v>
      </c>
      <c r="S182" s="25">
        <v>0.5</v>
      </c>
      <c r="T182" s="33">
        <v>395</v>
      </c>
      <c r="U182" s="32">
        <v>11</v>
      </c>
      <c r="V182" s="25">
        <v>0.83</v>
      </c>
      <c r="W182" s="32">
        <v>1</v>
      </c>
    </row>
    <row r="183" spans="1:23">
      <c r="A183" s="31">
        <v>1691090</v>
      </c>
      <c r="B183" s="19">
        <v>4</v>
      </c>
      <c r="C183" s="19">
        <v>5</v>
      </c>
      <c r="D183" s="19">
        <v>5</v>
      </c>
      <c r="E183" s="19">
        <v>5</v>
      </c>
      <c r="F183" s="19">
        <v>5</v>
      </c>
      <c r="G183" s="19">
        <v>3</v>
      </c>
      <c r="H183" s="19">
        <v>3</v>
      </c>
      <c r="I183" s="19">
        <v>4</v>
      </c>
      <c r="J183" s="49">
        <v>5</v>
      </c>
      <c r="K183" s="41">
        <v>5</v>
      </c>
      <c r="L183" s="32">
        <v>7</v>
      </c>
      <c r="M183" s="32">
        <v>1978</v>
      </c>
      <c r="N183" s="32">
        <v>110</v>
      </c>
      <c r="O183" s="32">
        <v>2</v>
      </c>
      <c r="P183" s="32">
        <v>2</v>
      </c>
      <c r="Q183" s="33">
        <v>6</v>
      </c>
      <c r="R183" s="25">
        <v>0.41</v>
      </c>
      <c r="S183" s="25">
        <v>0.5</v>
      </c>
      <c r="T183" s="33">
        <v>395</v>
      </c>
      <c r="U183" s="32">
        <v>11</v>
      </c>
      <c r="V183" s="25">
        <v>0.83</v>
      </c>
      <c r="W183" s="32">
        <v>1</v>
      </c>
    </row>
    <row r="184" spans="1:23">
      <c r="A184" s="31">
        <v>1558286</v>
      </c>
      <c r="B184" s="19">
        <v>4</v>
      </c>
      <c r="C184" s="19">
        <v>2</v>
      </c>
      <c r="D184" s="19">
        <v>2</v>
      </c>
      <c r="E184" s="19">
        <v>5</v>
      </c>
      <c r="F184" s="19">
        <v>4</v>
      </c>
      <c r="G184" s="19">
        <v>3</v>
      </c>
      <c r="H184" s="19">
        <v>2</v>
      </c>
      <c r="I184" s="19">
        <v>5</v>
      </c>
      <c r="J184" s="49">
        <v>5</v>
      </c>
      <c r="K184" s="41">
        <v>5</v>
      </c>
      <c r="L184" s="32">
        <v>7</v>
      </c>
      <c r="M184" s="32">
        <v>1978</v>
      </c>
      <c r="N184" s="32">
        <v>110</v>
      </c>
      <c r="O184" s="32">
        <v>2</v>
      </c>
      <c r="P184" s="32">
        <v>2</v>
      </c>
      <c r="Q184" s="33">
        <v>6</v>
      </c>
      <c r="R184" s="25">
        <v>0.41</v>
      </c>
      <c r="S184" s="25">
        <v>0.5</v>
      </c>
      <c r="T184" s="33">
        <v>395</v>
      </c>
      <c r="U184" s="32">
        <v>11</v>
      </c>
      <c r="V184" s="25">
        <v>0.83</v>
      </c>
      <c r="W184" s="32">
        <v>1</v>
      </c>
    </row>
    <row r="185" spans="1:23">
      <c r="A185" s="31">
        <v>478932</v>
      </c>
      <c r="B185" s="19">
        <v>4</v>
      </c>
      <c r="C185" s="19">
        <v>3</v>
      </c>
      <c r="D185" s="19">
        <v>5</v>
      </c>
      <c r="E185" s="19">
        <v>3</v>
      </c>
      <c r="F185" s="19">
        <v>5</v>
      </c>
      <c r="G185" s="19">
        <v>4</v>
      </c>
      <c r="H185" s="19">
        <v>4</v>
      </c>
      <c r="I185" s="19">
        <v>4</v>
      </c>
      <c r="J185" s="49">
        <v>3</v>
      </c>
      <c r="K185" s="41">
        <v>4</v>
      </c>
      <c r="L185" s="32">
        <v>7</v>
      </c>
      <c r="M185" s="32">
        <v>1978</v>
      </c>
      <c r="N185" s="32">
        <v>110</v>
      </c>
      <c r="O185" s="32">
        <v>2</v>
      </c>
      <c r="P185" s="32">
        <v>2</v>
      </c>
      <c r="Q185" s="33">
        <v>6</v>
      </c>
      <c r="R185" s="25">
        <v>0.41</v>
      </c>
      <c r="S185" s="25">
        <v>0.5</v>
      </c>
      <c r="T185" s="33">
        <v>395</v>
      </c>
      <c r="U185" s="32">
        <v>11</v>
      </c>
      <c r="V185" s="25">
        <v>0.83</v>
      </c>
      <c r="W185" s="32">
        <v>1</v>
      </c>
    </row>
    <row r="186" spans="1:23">
      <c r="A186" s="31">
        <v>1114324</v>
      </c>
      <c r="B186" s="19">
        <v>4</v>
      </c>
      <c r="C186" s="19">
        <v>3</v>
      </c>
      <c r="D186" s="19">
        <v>4</v>
      </c>
      <c r="E186" s="19">
        <v>3</v>
      </c>
      <c r="F186" s="19">
        <v>4</v>
      </c>
      <c r="G186" s="19">
        <v>4</v>
      </c>
      <c r="H186" s="19">
        <v>3</v>
      </c>
      <c r="I186" s="19">
        <v>4</v>
      </c>
      <c r="J186" s="49">
        <v>3</v>
      </c>
      <c r="K186" s="41">
        <v>4</v>
      </c>
      <c r="L186" s="32">
        <v>7</v>
      </c>
      <c r="M186" s="32">
        <v>1978</v>
      </c>
      <c r="N186" s="32">
        <v>110</v>
      </c>
      <c r="O186" s="32">
        <v>2</v>
      </c>
      <c r="P186" s="32">
        <v>2</v>
      </c>
      <c r="Q186" s="33">
        <v>6</v>
      </c>
      <c r="R186" s="25">
        <v>0.41</v>
      </c>
      <c r="S186" s="25">
        <v>0.5</v>
      </c>
      <c r="T186" s="33">
        <v>395</v>
      </c>
      <c r="U186" s="32">
        <v>11</v>
      </c>
      <c r="V186" s="25">
        <v>0.83</v>
      </c>
      <c r="W186" s="32">
        <v>1</v>
      </c>
    </row>
    <row r="187" spans="1:23">
      <c r="A187" s="31">
        <v>1582151</v>
      </c>
      <c r="B187" s="19">
        <v>3</v>
      </c>
      <c r="C187" s="19">
        <v>3</v>
      </c>
      <c r="D187" s="19">
        <v>5</v>
      </c>
      <c r="E187" s="19">
        <v>5</v>
      </c>
      <c r="F187" s="19">
        <v>4</v>
      </c>
      <c r="G187" s="19">
        <v>4</v>
      </c>
      <c r="H187" s="19">
        <v>3</v>
      </c>
      <c r="I187" s="19">
        <v>3</v>
      </c>
      <c r="J187" s="49">
        <v>4</v>
      </c>
      <c r="K187" s="41">
        <v>4</v>
      </c>
      <c r="L187" s="32">
        <v>7</v>
      </c>
      <c r="M187" s="32">
        <v>1978</v>
      </c>
      <c r="N187" s="32">
        <v>110</v>
      </c>
      <c r="O187" s="32">
        <v>2</v>
      </c>
      <c r="P187" s="32">
        <v>2</v>
      </c>
      <c r="Q187" s="33">
        <v>6</v>
      </c>
      <c r="R187" s="25">
        <v>0.41</v>
      </c>
      <c r="S187" s="25">
        <v>0.5</v>
      </c>
      <c r="T187" s="33">
        <v>395</v>
      </c>
      <c r="U187" s="32">
        <v>11</v>
      </c>
      <c r="V187" s="25">
        <v>0.83</v>
      </c>
      <c r="W187" s="32">
        <v>1</v>
      </c>
    </row>
    <row r="188" spans="1:23">
      <c r="A188" s="31">
        <v>2238060</v>
      </c>
      <c r="B188" s="19">
        <v>5</v>
      </c>
      <c r="C188" s="19">
        <v>5</v>
      </c>
      <c r="D188" s="19">
        <v>5</v>
      </c>
      <c r="E188" s="19">
        <v>5</v>
      </c>
      <c r="F188" s="19">
        <v>5</v>
      </c>
      <c r="G188" s="19">
        <v>4</v>
      </c>
      <c r="H188" s="19">
        <v>5</v>
      </c>
      <c r="I188" s="19">
        <v>5</v>
      </c>
      <c r="J188" s="49">
        <v>5</v>
      </c>
      <c r="K188" s="41">
        <v>4</v>
      </c>
      <c r="L188" s="32">
        <v>7</v>
      </c>
      <c r="M188" s="32">
        <v>1978</v>
      </c>
      <c r="N188" s="32">
        <v>110</v>
      </c>
      <c r="O188" s="32">
        <v>2</v>
      </c>
      <c r="P188" s="32">
        <v>2</v>
      </c>
      <c r="Q188" s="33">
        <v>6</v>
      </c>
      <c r="R188" s="25">
        <v>0.41</v>
      </c>
      <c r="S188" s="25">
        <v>0.5</v>
      </c>
      <c r="T188" s="33">
        <v>395</v>
      </c>
      <c r="U188" s="32">
        <v>11</v>
      </c>
      <c r="V188" s="25">
        <v>0.83</v>
      </c>
      <c r="W188" s="32">
        <v>1</v>
      </c>
    </row>
    <row r="189" spans="1:23">
      <c r="A189" s="31">
        <v>774602</v>
      </c>
      <c r="B189" s="19">
        <v>5</v>
      </c>
      <c r="C189" s="19">
        <v>5</v>
      </c>
      <c r="D189" s="19">
        <v>5</v>
      </c>
      <c r="E189" s="19">
        <v>5</v>
      </c>
      <c r="F189" s="19">
        <v>5</v>
      </c>
      <c r="G189" s="19">
        <v>4</v>
      </c>
      <c r="H189" s="19">
        <v>3</v>
      </c>
      <c r="I189" s="19">
        <v>5</v>
      </c>
      <c r="J189" s="49">
        <v>4</v>
      </c>
      <c r="K189" s="41">
        <v>5</v>
      </c>
      <c r="L189" s="32">
        <v>7</v>
      </c>
      <c r="M189" s="32">
        <v>1978</v>
      </c>
      <c r="N189" s="32">
        <v>110</v>
      </c>
      <c r="O189" s="32">
        <v>2</v>
      </c>
      <c r="P189" s="32">
        <v>2</v>
      </c>
      <c r="Q189" s="33">
        <v>6</v>
      </c>
      <c r="R189" s="25">
        <v>0.41</v>
      </c>
      <c r="S189" s="25">
        <v>0.5</v>
      </c>
      <c r="T189" s="33">
        <v>395</v>
      </c>
      <c r="U189" s="32">
        <v>11</v>
      </c>
      <c r="V189" s="25">
        <v>0.83</v>
      </c>
      <c r="W189" s="32">
        <v>1</v>
      </c>
    </row>
    <row r="190" spans="1:23">
      <c r="A190" s="31">
        <v>2320222</v>
      </c>
      <c r="B190" s="19">
        <v>4</v>
      </c>
      <c r="C190" s="19">
        <v>3</v>
      </c>
      <c r="D190" s="19">
        <v>5</v>
      </c>
      <c r="E190" s="19">
        <v>5</v>
      </c>
      <c r="F190" s="19">
        <v>5</v>
      </c>
      <c r="G190" s="19">
        <v>4</v>
      </c>
      <c r="H190" s="19">
        <v>5</v>
      </c>
      <c r="I190" s="19">
        <v>5</v>
      </c>
      <c r="J190" s="49">
        <v>5</v>
      </c>
      <c r="K190" s="41">
        <v>5</v>
      </c>
      <c r="L190" s="32">
        <v>7</v>
      </c>
      <c r="M190" s="32">
        <v>1978</v>
      </c>
      <c r="N190" s="32">
        <v>110</v>
      </c>
      <c r="O190" s="32">
        <v>2</v>
      </c>
      <c r="P190" s="32">
        <v>2</v>
      </c>
      <c r="Q190" s="33">
        <v>6</v>
      </c>
      <c r="R190" s="25">
        <v>0.41</v>
      </c>
      <c r="S190" s="25">
        <v>0.5</v>
      </c>
      <c r="T190" s="33">
        <v>395</v>
      </c>
      <c r="U190" s="32">
        <v>11</v>
      </c>
      <c r="V190" s="25">
        <v>0.83</v>
      </c>
      <c r="W190" s="32">
        <v>1</v>
      </c>
    </row>
    <row r="191" spans="1:23">
      <c r="A191" s="31">
        <v>2283770</v>
      </c>
      <c r="B191" s="19">
        <v>5</v>
      </c>
      <c r="C191" s="19">
        <v>5</v>
      </c>
      <c r="D191" s="19">
        <v>5</v>
      </c>
      <c r="E191" s="19">
        <v>5</v>
      </c>
      <c r="F191" s="19">
        <v>5</v>
      </c>
      <c r="G191" s="19">
        <v>5</v>
      </c>
      <c r="H191" s="19">
        <v>3</v>
      </c>
      <c r="I191" s="19">
        <v>4</v>
      </c>
      <c r="J191" s="49">
        <v>5</v>
      </c>
      <c r="K191" s="41">
        <v>3</v>
      </c>
      <c r="L191" s="32">
        <v>7</v>
      </c>
      <c r="M191" s="32">
        <v>1978</v>
      </c>
      <c r="N191" s="32">
        <v>110</v>
      </c>
      <c r="O191" s="32">
        <v>2</v>
      </c>
      <c r="P191" s="32">
        <v>2</v>
      </c>
      <c r="Q191" s="33">
        <v>6</v>
      </c>
      <c r="R191" s="25">
        <v>0.41</v>
      </c>
      <c r="S191" s="25">
        <v>0.5</v>
      </c>
      <c r="T191" s="33">
        <v>395</v>
      </c>
      <c r="U191" s="32">
        <v>11</v>
      </c>
      <c r="V191" s="25">
        <v>0.83</v>
      </c>
      <c r="W191" s="32">
        <v>1</v>
      </c>
    </row>
    <row r="192" spans="1:23">
      <c r="A192" s="31">
        <v>2349412</v>
      </c>
      <c r="B192" s="19">
        <v>5</v>
      </c>
      <c r="C192" s="19">
        <v>5</v>
      </c>
      <c r="D192" s="19">
        <v>4</v>
      </c>
      <c r="E192" s="19">
        <v>5</v>
      </c>
      <c r="F192" s="19">
        <v>5</v>
      </c>
      <c r="G192" s="19">
        <v>3</v>
      </c>
      <c r="H192" s="19">
        <v>3</v>
      </c>
      <c r="I192" s="19">
        <v>4</v>
      </c>
      <c r="J192" s="49">
        <v>4</v>
      </c>
      <c r="K192" s="41">
        <v>5</v>
      </c>
      <c r="L192" s="32">
        <v>7</v>
      </c>
      <c r="M192" s="32">
        <v>1978</v>
      </c>
      <c r="N192" s="32">
        <v>110</v>
      </c>
      <c r="O192" s="32">
        <v>2</v>
      </c>
      <c r="P192" s="32">
        <v>2</v>
      </c>
      <c r="Q192" s="33">
        <v>6</v>
      </c>
      <c r="R192" s="25">
        <v>0.41</v>
      </c>
      <c r="S192" s="25">
        <v>0.5</v>
      </c>
      <c r="T192" s="33">
        <v>395</v>
      </c>
      <c r="U192" s="32">
        <v>11</v>
      </c>
      <c r="V192" s="25">
        <v>0.83</v>
      </c>
      <c r="W192" s="32">
        <v>1</v>
      </c>
    </row>
    <row r="193" spans="1:23">
      <c r="A193" s="31">
        <v>370735</v>
      </c>
      <c r="B193" s="19">
        <v>3</v>
      </c>
      <c r="C193" s="19">
        <v>3</v>
      </c>
      <c r="D193" s="19">
        <v>4</v>
      </c>
      <c r="E193" s="19">
        <v>4</v>
      </c>
      <c r="F193" s="19">
        <v>4</v>
      </c>
      <c r="G193" s="19">
        <v>4</v>
      </c>
      <c r="H193" s="19">
        <v>2</v>
      </c>
      <c r="I193" s="19">
        <v>2</v>
      </c>
      <c r="J193" s="49">
        <v>3</v>
      </c>
      <c r="K193" s="41">
        <v>3</v>
      </c>
      <c r="L193" s="32">
        <v>7</v>
      </c>
      <c r="M193" s="32">
        <v>1978</v>
      </c>
      <c r="N193" s="32">
        <v>110</v>
      </c>
      <c r="O193" s="32">
        <v>2</v>
      </c>
      <c r="P193" s="32">
        <v>2</v>
      </c>
      <c r="Q193" s="33">
        <v>6</v>
      </c>
      <c r="R193" s="25">
        <v>0.41</v>
      </c>
      <c r="S193" s="25">
        <v>0.5</v>
      </c>
      <c r="T193" s="33">
        <v>395</v>
      </c>
      <c r="U193" s="32">
        <v>11</v>
      </c>
      <c r="V193" s="25">
        <v>0.83</v>
      </c>
      <c r="W193" s="32">
        <v>1</v>
      </c>
    </row>
    <row r="194" spans="1:23">
      <c r="A194" s="31">
        <v>2297136</v>
      </c>
      <c r="B194" s="19">
        <v>3</v>
      </c>
      <c r="C194" s="19">
        <v>2</v>
      </c>
      <c r="D194" s="19">
        <v>5</v>
      </c>
      <c r="E194" s="19">
        <v>5</v>
      </c>
      <c r="F194" s="19">
        <v>4</v>
      </c>
      <c r="G194" s="19">
        <v>1</v>
      </c>
      <c r="H194" s="19">
        <v>1</v>
      </c>
      <c r="I194" s="19">
        <v>3</v>
      </c>
      <c r="J194" s="49">
        <v>5</v>
      </c>
      <c r="K194" s="41">
        <v>4</v>
      </c>
      <c r="L194" s="32">
        <v>7</v>
      </c>
      <c r="M194" s="32">
        <v>1978</v>
      </c>
      <c r="N194" s="32">
        <v>110</v>
      </c>
      <c r="O194" s="32">
        <v>2</v>
      </c>
      <c r="P194" s="32">
        <v>2</v>
      </c>
      <c r="Q194" s="33">
        <v>6</v>
      </c>
      <c r="R194" s="25">
        <v>0.41</v>
      </c>
      <c r="S194" s="25">
        <v>0.5</v>
      </c>
      <c r="T194" s="33">
        <v>395</v>
      </c>
      <c r="U194" s="32">
        <v>11</v>
      </c>
      <c r="V194" s="25">
        <v>0.83</v>
      </c>
      <c r="W194" s="32">
        <v>1</v>
      </c>
    </row>
    <row r="195" spans="1:23">
      <c r="A195" s="31">
        <v>521315</v>
      </c>
      <c r="B195" s="19">
        <v>4</v>
      </c>
      <c r="C195" s="19">
        <v>4</v>
      </c>
      <c r="D195" s="19">
        <v>5</v>
      </c>
      <c r="E195" s="19">
        <v>5</v>
      </c>
      <c r="F195" s="19">
        <v>5</v>
      </c>
      <c r="G195" s="19">
        <v>3</v>
      </c>
      <c r="H195" s="19">
        <v>4</v>
      </c>
      <c r="I195" s="19">
        <v>4</v>
      </c>
      <c r="J195" s="49">
        <v>4</v>
      </c>
      <c r="K195" s="41">
        <v>5</v>
      </c>
      <c r="L195" s="32">
        <v>7</v>
      </c>
      <c r="M195" s="32">
        <v>1978</v>
      </c>
      <c r="N195" s="32">
        <v>110</v>
      </c>
      <c r="O195" s="32">
        <v>2</v>
      </c>
      <c r="P195" s="32">
        <v>2</v>
      </c>
      <c r="Q195" s="33">
        <v>6</v>
      </c>
      <c r="R195" s="25">
        <v>0.41</v>
      </c>
      <c r="S195" s="25">
        <v>0.5</v>
      </c>
      <c r="T195" s="33">
        <v>395</v>
      </c>
      <c r="U195" s="32">
        <v>11</v>
      </c>
      <c r="V195" s="25">
        <v>0.83</v>
      </c>
      <c r="W195" s="32">
        <v>1</v>
      </c>
    </row>
    <row r="196" spans="1:23">
      <c r="A196" s="31">
        <v>1624047</v>
      </c>
      <c r="B196" s="19">
        <v>4</v>
      </c>
      <c r="C196" s="19">
        <v>5</v>
      </c>
      <c r="D196" s="19">
        <v>5</v>
      </c>
      <c r="E196" s="19">
        <v>5</v>
      </c>
      <c r="F196" s="19">
        <v>5</v>
      </c>
      <c r="G196" s="19">
        <v>3</v>
      </c>
      <c r="H196" s="19">
        <v>4</v>
      </c>
      <c r="I196" s="19">
        <v>4</v>
      </c>
      <c r="J196" s="49">
        <v>5</v>
      </c>
      <c r="K196" s="41">
        <v>4</v>
      </c>
      <c r="L196" s="32">
        <v>7</v>
      </c>
      <c r="M196" s="32">
        <v>1978</v>
      </c>
      <c r="N196" s="32">
        <v>110</v>
      </c>
      <c r="O196" s="32">
        <v>2</v>
      </c>
      <c r="P196" s="32">
        <v>2</v>
      </c>
      <c r="Q196" s="33">
        <v>6</v>
      </c>
      <c r="R196" s="25">
        <v>0.41</v>
      </c>
      <c r="S196" s="25">
        <v>0.5</v>
      </c>
      <c r="T196" s="33">
        <v>395</v>
      </c>
      <c r="U196" s="32">
        <v>11</v>
      </c>
      <c r="V196" s="25">
        <v>0.83</v>
      </c>
      <c r="W196" s="32">
        <v>1</v>
      </c>
    </row>
    <row r="197" spans="1:23">
      <c r="A197" s="31">
        <v>1421913</v>
      </c>
      <c r="B197" s="19">
        <v>3</v>
      </c>
      <c r="C197" s="19">
        <v>3</v>
      </c>
      <c r="D197" s="19">
        <v>5</v>
      </c>
      <c r="E197" s="19">
        <v>5</v>
      </c>
      <c r="F197" s="19">
        <v>5</v>
      </c>
      <c r="G197" s="19">
        <v>4</v>
      </c>
      <c r="H197" s="19">
        <v>3</v>
      </c>
      <c r="I197" s="19">
        <v>4</v>
      </c>
      <c r="J197" s="49">
        <v>5</v>
      </c>
      <c r="K197" s="41">
        <v>4</v>
      </c>
      <c r="L197" s="32">
        <v>7</v>
      </c>
      <c r="M197" s="32">
        <v>1978</v>
      </c>
      <c r="N197" s="32">
        <v>110</v>
      </c>
      <c r="O197" s="32">
        <v>2</v>
      </c>
      <c r="P197" s="32">
        <v>2</v>
      </c>
      <c r="Q197" s="33">
        <v>6</v>
      </c>
      <c r="R197" s="25">
        <v>0.41</v>
      </c>
      <c r="S197" s="25">
        <v>0.5</v>
      </c>
      <c r="T197" s="33">
        <v>395</v>
      </c>
      <c r="U197" s="32">
        <v>11</v>
      </c>
      <c r="V197" s="25">
        <v>0.83</v>
      </c>
      <c r="W197" s="32">
        <v>1</v>
      </c>
    </row>
    <row r="198" spans="1:23">
      <c r="A198" s="31">
        <v>1852040</v>
      </c>
      <c r="B198" s="19">
        <v>3</v>
      </c>
      <c r="C198" s="19">
        <v>2</v>
      </c>
      <c r="D198" s="19">
        <v>2</v>
      </c>
      <c r="E198" s="19">
        <v>4</v>
      </c>
      <c r="F198" s="19">
        <v>5</v>
      </c>
      <c r="G198" s="19">
        <v>3</v>
      </c>
      <c r="H198" s="19">
        <v>2</v>
      </c>
      <c r="I198" s="19">
        <v>4</v>
      </c>
      <c r="J198" s="49">
        <v>1</v>
      </c>
      <c r="K198" s="41">
        <v>2</v>
      </c>
      <c r="L198" s="32">
        <v>7</v>
      </c>
      <c r="M198" s="32">
        <v>1978</v>
      </c>
      <c r="N198" s="32">
        <v>110</v>
      </c>
      <c r="O198" s="32">
        <v>2</v>
      </c>
      <c r="P198" s="32">
        <v>2</v>
      </c>
      <c r="Q198" s="33">
        <v>6</v>
      </c>
      <c r="R198" s="25">
        <v>0.41</v>
      </c>
      <c r="S198" s="25">
        <v>0.5</v>
      </c>
      <c r="T198" s="33">
        <v>395</v>
      </c>
      <c r="U198" s="32">
        <v>11</v>
      </c>
      <c r="V198" s="25">
        <v>0.83</v>
      </c>
      <c r="W198" s="32">
        <v>1</v>
      </c>
    </row>
    <row r="199" spans="1:23">
      <c r="A199" s="31">
        <v>380505</v>
      </c>
      <c r="B199" s="19">
        <v>5</v>
      </c>
      <c r="C199" s="19">
        <v>4</v>
      </c>
      <c r="D199" s="19">
        <v>5</v>
      </c>
      <c r="E199" s="19">
        <v>5</v>
      </c>
      <c r="F199" s="19">
        <v>4</v>
      </c>
      <c r="G199" s="19">
        <v>4</v>
      </c>
      <c r="H199" s="19">
        <v>4</v>
      </c>
      <c r="I199" s="19">
        <v>4</v>
      </c>
      <c r="J199" s="49">
        <v>4</v>
      </c>
      <c r="K199" s="41">
        <v>4</v>
      </c>
      <c r="L199" s="32">
        <v>7</v>
      </c>
      <c r="M199" s="32">
        <v>1978</v>
      </c>
      <c r="N199" s="32">
        <v>110</v>
      </c>
      <c r="O199" s="32">
        <v>2</v>
      </c>
      <c r="P199" s="32">
        <v>2</v>
      </c>
      <c r="Q199" s="33">
        <v>6</v>
      </c>
      <c r="R199" s="25">
        <v>0.41</v>
      </c>
      <c r="S199" s="25">
        <v>0.5</v>
      </c>
      <c r="T199" s="33">
        <v>395</v>
      </c>
      <c r="U199" s="32">
        <v>11</v>
      </c>
      <c r="V199" s="25">
        <v>0.83</v>
      </c>
      <c r="W199" s="32">
        <v>1</v>
      </c>
    </row>
    <row r="200" spans="1:23">
      <c r="A200" s="31">
        <v>2023518</v>
      </c>
      <c r="B200" s="19">
        <v>5</v>
      </c>
      <c r="C200" s="19">
        <v>4</v>
      </c>
      <c r="D200" s="19">
        <v>5</v>
      </c>
      <c r="E200" s="19">
        <v>5</v>
      </c>
      <c r="F200" s="19">
        <v>5</v>
      </c>
      <c r="G200" s="19">
        <v>4</v>
      </c>
      <c r="H200" s="19">
        <v>2</v>
      </c>
      <c r="I200" s="19">
        <v>5</v>
      </c>
      <c r="J200" s="49">
        <v>4</v>
      </c>
      <c r="K200" s="41">
        <v>4</v>
      </c>
      <c r="L200" s="32">
        <v>7</v>
      </c>
      <c r="M200" s="32">
        <v>1978</v>
      </c>
      <c r="N200" s="32">
        <v>110</v>
      </c>
      <c r="O200" s="32">
        <v>2</v>
      </c>
      <c r="P200" s="32">
        <v>2</v>
      </c>
      <c r="Q200" s="33">
        <v>6</v>
      </c>
      <c r="R200" s="25">
        <v>0.41</v>
      </c>
      <c r="S200" s="25">
        <v>0.5</v>
      </c>
      <c r="T200" s="33">
        <v>395</v>
      </c>
      <c r="U200" s="32">
        <v>11</v>
      </c>
      <c r="V200" s="25">
        <v>0.83</v>
      </c>
      <c r="W200" s="32">
        <v>1</v>
      </c>
    </row>
    <row r="201" spans="1:23">
      <c r="A201" s="31">
        <v>1388216</v>
      </c>
      <c r="B201" s="19">
        <v>4</v>
      </c>
      <c r="C201" s="19">
        <v>5</v>
      </c>
      <c r="D201" s="19">
        <v>5</v>
      </c>
      <c r="E201" s="19">
        <v>5</v>
      </c>
      <c r="F201" s="19">
        <v>4</v>
      </c>
      <c r="G201" s="19">
        <v>4</v>
      </c>
      <c r="H201" s="19">
        <v>4</v>
      </c>
      <c r="I201" s="19">
        <v>3</v>
      </c>
      <c r="J201" s="49">
        <v>5</v>
      </c>
      <c r="K201" s="41">
        <v>4</v>
      </c>
      <c r="L201" s="32">
        <v>7</v>
      </c>
      <c r="M201" s="32">
        <v>1978</v>
      </c>
      <c r="N201" s="32">
        <v>110</v>
      </c>
      <c r="O201" s="32">
        <v>2</v>
      </c>
      <c r="P201" s="32">
        <v>2</v>
      </c>
      <c r="Q201" s="33">
        <v>6</v>
      </c>
      <c r="R201" s="25">
        <v>0.41</v>
      </c>
      <c r="S201" s="25">
        <v>0.5</v>
      </c>
      <c r="T201" s="33">
        <v>395</v>
      </c>
      <c r="U201" s="32">
        <v>11</v>
      </c>
      <c r="V201" s="25">
        <v>0.83</v>
      </c>
      <c r="W201" s="32">
        <v>1</v>
      </c>
    </row>
    <row r="202" spans="1:23">
      <c r="A202" s="31">
        <v>697038</v>
      </c>
      <c r="B202" s="19">
        <v>5</v>
      </c>
      <c r="C202" s="19">
        <v>5</v>
      </c>
      <c r="D202" s="19">
        <v>5</v>
      </c>
      <c r="E202" s="19">
        <v>5</v>
      </c>
      <c r="F202" s="19">
        <v>5</v>
      </c>
      <c r="G202" s="19">
        <v>4</v>
      </c>
      <c r="H202" s="19">
        <v>5</v>
      </c>
      <c r="I202" s="19">
        <v>3</v>
      </c>
      <c r="J202" s="49">
        <v>4</v>
      </c>
      <c r="K202" s="41">
        <v>5</v>
      </c>
      <c r="L202" s="32">
        <v>7</v>
      </c>
      <c r="M202" s="32">
        <v>1978</v>
      </c>
      <c r="N202" s="32">
        <v>110</v>
      </c>
      <c r="O202" s="32">
        <v>2</v>
      </c>
      <c r="P202" s="32">
        <v>2</v>
      </c>
      <c r="Q202" s="33">
        <v>6</v>
      </c>
      <c r="R202" s="25">
        <v>0.41</v>
      </c>
      <c r="S202" s="25">
        <v>0.5</v>
      </c>
      <c r="T202" s="33">
        <v>395</v>
      </c>
      <c r="U202" s="32">
        <v>11</v>
      </c>
      <c r="V202" s="25">
        <v>0.83</v>
      </c>
      <c r="W202" s="32">
        <v>1</v>
      </c>
    </row>
    <row r="203" spans="1:23">
      <c r="A203" s="31">
        <v>1374197</v>
      </c>
      <c r="B203" s="19">
        <v>3</v>
      </c>
      <c r="C203" s="19">
        <v>3</v>
      </c>
      <c r="D203" s="19">
        <v>4</v>
      </c>
      <c r="E203" s="19">
        <v>5</v>
      </c>
      <c r="F203" s="19">
        <v>4</v>
      </c>
      <c r="G203" s="19">
        <v>4</v>
      </c>
      <c r="H203" s="19">
        <v>3</v>
      </c>
      <c r="I203" s="19">
        <v>4</v>
      </c>
      <c r="J203" s="49">
        <v>4</v>
      </c>
      <c r="K203" s="41">
        <v>4</v>
      </c>
      <c r="L203" s="32">
        <v>7</v>
      </c>
      <c r="M203" s="32">
        <v>1978</v>
      </c>
      <c r="N203" s="32">
        <v>110</v>
      </c>
      <c r="O203" s="32">
        <v>2</v>
      </c>
      <c r="P203" s="32">
        <v>2</v>
      </c>
      <c r="Q203" s="33">
        <v>6</v>
      </c>
      <c r="R203" s="25">
        <v>0.41</v>
      </c>
      <c r="S203" s="25">
        <v>0.5</v>
      </c>
      <c r="T203" s="33">
        <v>395</v>
      </c>
      <c r="U203" s="32">
        <v>11</v>
      </c>
      <c r="V203" s="25">
        <v>0.83</v>
      </c>
      <c r="W203" s="32">
        <v>1</v>
      </c>
    </row>
    <row r="204" spans="1:23">
      <c r="A204" s="31">
        <v>16272</v>
      </c>
      <c r="B204" s="19">
        <v>3</v>
      </c>
      <c r="C204" s="19">
        <v>2</v>
      </c>
      <c r="D204" s="19">
        <v>4</v>
      </c>
      <c r="E204" s="19">
        <v>4</v>
      </c>
      <c r="F204" s="19">
        <v>3</v>
      </c>
      <c r="G204" s="19">
        <v>3</v>
      </c>
      <c r="H204" s="19">
        <v>4</v>
      </c>
      <c r="I204" s="19">
        <v>4</v>
      </c>
      <c r="J204" s="49">
        <v>4</v>
      </c>
      <c r="K204" s="41">
        <v>4</v>
      </c>
      <c r="L204" s="32">
        <v>7</v>
      </c>
      <c r="M204" s="32">
        <v>1978</v>
      </c>
      <c r="N204" s="32">
        <v>110</v>
      </c>
      <c r="O204" s="32">
        <v>2</v>
      </c>
      <c r="P204" s="32">
        <v>2</v>
      </c>
      <c r="Q204" s="33">
        <v>6</v>
      </c>
      <c r="R204" s="25">
        <v>0.41</v>
      </c>
      <c r="S204" s="25">
        <v>0.5</v>
      </c>
      <c r="T204" s="33">
        <v>395</v>
      </c>
      <c r="U204" s="32">
        <v>11</v>
      </c>
      <c r="V204" s="25">
        <v>0.83</v>
      </c>
      <c r="W204" s="32">
        <v>1</v>
      </c>
    </row>
    <row r="205" spans="1:23">
      <c r="A205" s="31">
        <v>1793717</v>
      </c>
      <c r="B205" s="19">
        <v>4</v>
      </c>
      <c r="C205" s="19">
        <v>4</v>
      </c>
      <c r="D205" s="19">
        <v>5</v>
      </c>
      <c r="E205" s="19">
        <v>5</v>
      </c>
      <c r="F205" s="19">
        <v>5</v>
      </c>
      <c r="G205" s="19">
        <v>5</v>
      </c>
      <c r="H205" s="19">
        <v>5</v>
      </c>
      <c r="I205" s="19">
        <v>5</v>
      </c>
      <c r="J205" s="49">
        <v>5</v>
      </c>
      <c r="K205" s="41">
        <v>5</v>
      </c>
      <c r="L205" s="32">
        <v>7</v>
      </c>
      <c r="M205" s="32">
        <v>1978</v>
      </c>
      <c r="N205" s="32">
        <v>110</v>
      </c>
      <c r="O205" s="32">
        <v>2</v>
      </c>
      <c r="P205" s="32">
        <v>2</v>
      </c>
      <c r="Q205" s="33">
        <v>6</v>
      </c>
      <c r="R205" s="25">
        <v>0.41</v>
      </c>
      <c r="S205" s="25">
        <v>0.5</v>
      </c>
      <c r="T205" s="33">
        <v>395</v>
      </c>
      <c r="U205" s="32">
        <v>11</v>
      </c>
      <c r="V205" s="25">
        <v>0.83</v>
      </c>
      <c r="W205" s="32">
        <v>1</v>
      </c>
    </row>
    <row r="206" spans="1:23">
      <c r="A206" s="31">
        <v>958687</v>
      </c>
      <c r="B206" s="19">
        <v>4</v>
      </c>
      <c r="C206" s="19">
        <v>4</v>
      </c>
      <c r="D206" s="19">
        <v>5</v>
      </c>
      <c r="E206" s="19">
        <v>5</v>
      </c>
      <c r="F206" s="19">
        <v>4</v>
      </c>
      <c r="G206" s="19">
        <v>3</v>
      </c>
      <c r="H206" s="19">
        <v>4</v>
      </c>
      <c r="I206" s="19">
        <v>3</v>
      </c>
      <c r="J206" s="49">
        <v>5</v>
      </c>
      <c r="K206" s="41">
        <v>4</v>
      </c>
      <c r="L206" s="32">
        <v>7</v>
      </c>
      <c r="M206" s="32">
        <v>1978</v>
      </c>
      <c r="N206" s="32">
        <v>110</v>
      </c>
      <c r="O206" s="32">
        <v>2</v>
      </c>
      <c r="P206" s="32">
        <v>2</v>
      </c>
      <c r="Q206" s="33">
        <v>6</v>
      </c>
      <c r="R206" s="25">
        <v>0.41</v>
      </c>
      <c r="S206" s="25">
        <v>0.5</v>
      </c>
      <c r="T206" s="33">
        <v>395</v>
      </c>
      <c r="U206" s="32">
        <v>11</v>
      </c>
      <c r="V206" s="25">
        <v>0.83</v>
      </c>
      <c r="W206" s="32">
        <v>1</v>
      </c>
    </row>
    <row r="207" spans="1:23">
      <c r="A207" s="31">
        <v>782075</v>
      </c>
      <c r="B207" s="19">
        <v>5</v>
      </c>
      <c r="C207" s="19">
        <v>4</v>
      </c>
      <c r="D207" s="19">
        <v>5</v>
      </c>
      <c r="E207" s="19">
        <v>5</v>
      </c>
      <c r="F207" s="19">
        <v>5</v>
      </c>
      <c r="G207" s="19">
        <v>5</v>
      </c>
      <c r="H207" s="19">
        <v>4</v>
      </c>
      <c r="I207" s="19">
        <v>5</v>
      </c>
      <c r="J207" s="49">
        <v>5</v>
      </c>
      <c r="K207" s="41">
        <v>4</v>
      </c>
      <c r="L207" s="32">
        <v>7</v>
      </c>
      <c r="M207" s="32">
        <v>1978</v>
      </c>
      <c r="N207" s="32">
        <v>110</v>
      </c>
      <c r="O207" s="32">
        <v>2</v>
      </c>
      <c r="P207" s="32">
        <v>2</v>
      </c>
      <c r="Q207" s="33">
        <v>6</v>
      </c>
      <c r="R207" s="25">
        <v>0.41</v>
      </c>
      <c r="S207" s="25">
        <v>0.5</v>
      </c>
      <c r="T207" s="33">
        <v>395</v>
      </c>
      <c r="U207" s="32">
        <v>11</v>
      </c>
      <c r="V207" s="25">
        <v>0.83</v>
      </c>
      <c r="W207" s="32">
        <v>1</v>
      </c>
    </row>
    <row r="208" spans="1:23">
      <c r="A208" s="31">
        <v>825819</v>
      </c>
      <c r="B208" s="19">
        <v>4</v>
      </c>
      <c r="C208" s="19">
        <v>3</v>
      </c>
      <c r="D208" s="19">
        <v>4</v>
      </c>
      <c r="E208" s="19">
        <v>3</v>
      </c>
      <c r="F208" s="19">
        <v>4</v>
      </c>
      <c r="G208" s="19">
        <v>3</v>
      </c>
      <c r="H208" s="19">
        <v>3</v>
      </c>
      <c r="I208" s="19">
        <v>4</v>
      </c>
      <c r="J208" s="49">
        <v>5</v>
      </c>
      <c r="K208" s="41">
        <v>5</v>
      </c>
      <c r="L208" s="32">
        <v>7</v>
      </c>
      <c r="M208" s="32">
        <v>1978</v>
      </c>
      <c r="N208" s="32">
        <v>110</v>
      </c>
      <c r="O208" s="32">
        <v>2</v>
      </c>
      <c r="P208" s="32">
        <v>2</v>
      </c>
      <c r="Q208" s="33">
        <v>6</v>
      </c>
      <c r="R208" s="25">
        <v>0.41</v>
      </c>
      <c r="S208" s="25">
        <v>0.5</v>
      </c>
      <c r="T208" s="33">
        <v>395</v>
      </c>
      <c r="U208" s="32">
        <v>11</v>
      </c>
      <c r="V208" s="25">
        <v>0.83</v>
      </c>
      <c r="W208" s="32">
        <v>1</v>
      </c>
    </row>
    <row r="209" spans="1:23">
      <c r="A209" s="31">
        <v>762998</v>
      </c>
      <c r="B209" s="19">
        <v>4</v>
      </c>
      <c r="C209" s="19">
        <v>3</v>
      </c>
      <c r="D209" s="19">
        <v>5</v>
      </c>
      <c r="E209" s="19">
        <v>5</v>
      </c>
      <c r="F209" s="19">
        <v>4</v>
      </c>
      <c r="G209" s="19">
        <v>3</v>
      </c>
      <c r="H209" s="19">
        <v>5</v>
      </c>
      <c r="I209" s="19">
        <v>4</v>
      </c>
      <c r="J209" s="49">
        <v>5</v>
      </c>
      <c r="K209" s="41">
        <v>5</v>
      </c>
      <c r="L209" s="32">
        <v>7</v>
      </c>
      <c r="M209" s="32">
        <v>1978</v>
      </c>
      <c r="N209" s="32">
        <v>110</v>
      </c>
      <c r="O209" s="32">
        <v>2</v>
      </c>
      <c r="P209" s="32">
        <v>2</v>
      </c>
      <c r="Q209" s="33">
        <v>6</v>
      </c>
      <c r="R209" s="25">
        <v>0.41</v>
      </c>
      <c r="S209" s="25">
        <v>0.5</v>
      </c>
      <c r="T209" s="33">
        <v>395</v>
      </c>
      <c r="U209" s="32">
        <v>11</v>
      </c>
      <c r="V209" s="25">
        <v>0.83</v>
      </c>
      <c r="W209" s="32">
        <v>1</v>
      </c>
    </row>
    <row r="210" spans="1:23">
      <c r="A210" s="31">
        <v>1002688</v>
      </c>
      <c r="B210" s="19">
        <v>3</v>
      </c>
      <c r="C210" s="19">
        <v>4</v>
      </c>
      <c r="D210" s="19">
        <v>5</v>
      </c>
      <c r="E210" s="19">
        <v>5</v>
      </c>
      <c r="F210" s="19">
        <v>5</v>
      </c>
      <c r="G210" s="19">
        <v>3</v>
      </c>
      <c r="H210" s="19">
        <v>4</v>
      </c>
      <c r="I210" s="19">
        <v>2</v>
      </c>
      <c r="J210" s="49">
        <v>5</v>
      </c>
      <c r="K210" s="41">
        <v>4</v>
      </c>
      <c r="L210" s="32">
        <v>7</v>
      </c>
      <c r="M210" s="32">
        <v>1978</v>
      </c>
      <c r="N210" s="32">
        <v>110</v>
      </c>
      <c r="O210" s="32">
        <v>2</v>
      </c>
      <c r="P210" s="32">
        <v>2</v>
      </c>
      <c r="Q210" s="33">
        <v>6</v>
      </c>
      <c r="R210" s="25">
        <v>0.41</v>
      </c>
      <c r="S210" s="25">
        <v>0.5</v>
      </c>
      <c r="T210" s="33">
        <v>395</v>
      </c>
      <c r="U210" s="32">
        <v>11</v>
      </c>
      <c r="V210" s="25">
        <v>0.83</v>
      </c>
      <c r="W210" s="32">
        <v>1</v>
      </c>
    </row>
    <row r="211" spans="1:23">
      <c r="A211" s="31">
        <v>1316671</v>
      </c>
      <c r="B211" s="19">
        <v>4</v>
      </c>
      <c r="C211" s="19">
        <v>2</v>
      </c>
      <c r="D211" s="19">
        <v>5</v>
      </c>
      <c r="E211" s="19">
        <v>4</v>
      </c>
      <c r="F211" s="19">
        <v>4</v>
      </c>
      <c r="G211" s="19">
        <v>3</v>
      </c>
      <c r="H211" s="19">
        <v>3</v>
      </c>
      <c r="I211" s="19">
        <v>3</v>
      </c>
      <c r="J211" s="49">
        <v>4</v>
      </c>
      <c r="K211" s="41">
        <v>4</v>
      </c>
      <c r="L211" s="32">
        <v>7</v>
      </c>
      <c r="M211" s="32">
        <v>1978</v>
      </c>
      <c r="N211" s="32">
        <v>110</v>
      </c>
      <c r="O211" s="32">
        <v>2</v>
      </c>
      <c r="P211" s="32">
        <v>2</v>
      </c>
      <c r="Q211" s="33">
        <v>6</v>
      </c>
      <c r="R211" s="25">
        <v>0.41</v>
      </c>
      <c r="S211" s="25">
        <v>0.5</v>
      </c>
      <c r="T211" s="33">
        <v>395</v>
      </c>
      <c r="U211" s="32">
        <v>11</v>
      </c>
      <c r="V211" s="25">
        <v>0.83</v>
      </c>
      <c r="W211" s="32">
        <v>1</v>
      </c>
    </row>
    <row r="212" spans="1:23">
      <c r="A212" s="31">
        <v>1466323</v>
      </c>
      <c r="B212" s="19">
        <v>4</v>
      </c>
      <c r="C212" s="19">
        <v>4</v>
      </c>
      <c r="D212" s="19">
        <v>5</v>
      </c>
      <c r="E212" s="19">
        <v>4</v>
      </c>
      <c r="F212" s="19">
        <v>5</v>
      </c>
      <c r="G212" s="19">
        <v>4</v>
      </c>
      <c r="H212" s="19">
        <v>3</v>
      </c>
      <c r="I212" s="19">
        <v>4</v>
      </c>
      <c r="J212" s="49">
        <v>3</v>
      </c>
      <c r="K212" s="41">
        <v>3</v>
      </c>
      <c r="L212" s="32">
        <v>8</v>
      </c>
      <c r="M212" s="32">
        <v>2004</v>
      </c>
      <c r="N212" s="32">
        <v>115</v>
      </c>
      <c r="O212" s="32">
        <v>3</v>
      </c>
      <c r="P212" s="32">
        <v>3</v>
      </c>
      <c r="Q212" s="33">
        <v>120</v>
      </c>
      <c r="R212" s="25">
        <v>0.39</v>
      </c>
      <c r="S212" s="25">
        <v>0.4</v>
      </c>
      <c r="T212" s="33">
        <v>347</v>
      </c>
      <c r="U212" s="32">
        <v>10</v>
      </c>
      <c r="V212" s="25">
        <v>0.57999999999999996</v>
      </c>
      <c r="W212" s="32">
        <v>1</v>
      </c>
    </row>
    <row r="213" spans="1:23">
      <c r="A213" s="31">
        <v>1691090</v>
      </c>
      <c r="B213" s="19">
        <v>4</v>
      </c>
      <c r="C213" s="19">
        <v>5</v>
      </c>
      <c r="D213" s="19">
        <v>5</v>
      </c>
      <c r="E213" s="19">
        <v>5</v>
      </c>
      <c r="F213" s="19">
        <v>5</v>
      </c>
      <c r="G213" s="19">
        <v>3</v>
      </c>
      <c r="H213" s="19">
        <v>3</v>
      </c>
      <c r="I213" s="19">
        <v>4</v>
      </c>
      <c r="J213" s="49">
        <v>5</v>
      </c>
      <c r="K213" s="41">
        <v>5</v>
      </c>
      <c r="L213" s="32">
        <v>8</v>
      </c>
      <c r="M213" s="32">
        <v>2004</v>
      </c>
      <c r="N213" s="32">
        <v>115</v>
      </c>
      <c r="O213" s="32">
        <v>3</v>
      </c>
      <c r="P213" s="32">
        <v>3</v>
      </c>
      <c r="Q213" s="33">
        <v>120</v>
      </c>
      <c r="R213" s="25">
        <v>0.39</v>
      </c>
      <c r="S213" s="25">
        <v>0.4</v>
      </c>
      <c r="T213" s="33">
        <v>347</v>
      </c>
      <c r="U213" s="32">
        <v>10</v>
      </c>
      <c r="V213" s="25">
        <v>0.57999999999999996</v>
      </c>
      <c r="W213" s="32">
        <v>1</v>
      </c>
    </row>
    <row r="214" spans="1:23">
      <c r="A214" s="31">
        <v>1558286</v>
      </c>
      <c r="B214" s="19">
        <v>4</v>
      </c>
      <c r="C214" s="19">
        <v>2</v>
      </c>
      <c r="D214" s="19">
        <v>2</v>
      </c>
      <c r="E214" s="19">
        <v>5</v>
      </c>
      <c r="F214" s="19">
        <v>4</v>
      </c>
      <c r="G214" s="19">
        <v>3</v>
      </c>
      <c r="H214" s="19">
        <v>2</v>
      </c>
      <c r="I214" s="19">
        <v>5</v>
      </c>
      <c r="J214" s="49">
        <v>5</v>
      </c>
      <c r="K214" s="41">
        <v>5</v>
      </c>
      <c r="L214" s="32">
        <v>8</v>
      </c>
      <c r="M214" s="32">
        <v>2004</v>
      </c>
      <c r="N214" s="32">
        <v>115</v>
      </c>
      <c r="O214" s="32">
        <v>3</v>
      </c>
      <c r="P214" s="32">
        <v>3</v>
      </c>
      <c r="Q214" s="33">
        <v>120</v>
      </c>
      <c r="R214" s="25">
        <v>0.39</v>
      </c>
      <c r="S214" s="25">
        <v>0.4</v>
      </c>
      <c r="T214" s="33">
        <v>347</v>
      </c>
      <c r="U214" s="32">
        <v>10</v>
      </c>
      <c r="V214" s="25">
        <v>0.57999999999999996</v>
      </c>
      <c r="W214" s="32">
        <v>1</v>
      </c>
    </row>
    <row r="215" spans="1:23">
      <c r="A215" s="31">
        <v>478932</v>
      </c>
      <c r="B215" s="19">
        <v>4</v>
      </c>
      <c r="C215" s="19">
        <v>3</v>
      </c>
      <c r="D215" s="19">
        <v>5</v>
      </c>
      <c r="E215" s="19">
        <v>3</v>
      </c>
      <c r="F215" s="19">
        <v>5</v>
      </c>
      <c r="G215" s="19">
        <v>4</v>
      </c>
      <c r="H215" s="19">
        <v>4</v>
      </c>
      <c r="I215" s="19">
        <v>4</v>
      </c>
      <c r="J215" s="49">
        <v>3</v>
      </c>
      <c r="K215" s="41">
        <v>4</v>
      </c>
      <c r="L215" s="32">
        <v>8</v>
      </c>
      <c r="M215" s="32">
        <v>2004</v>
      </c>
      <c r="N215" s="32">
        <v>115</v>
      </c>
      <c r="O215" s="32">
        <v>3</v>
      </c>
      <c r="P215" s="32">
        <v>3</v>
      </c>
      <c r="Q215" s="33">
        <v>120</v>
      </c>
      <c r="R215" s="25">
        <v>0.39</v>
      </c>
      <c r="S215" s="25">
        <v>0.4</v>
      </c>
      <c r="T215" s="33">
        <v>347</v>
      </c>
      <c r="U215" s="32">
        <v>10</v>
      </c>
      <c r="V215" s="25">
        <v>0.57999999999999996</v>
      </c>
      <c r="W215" s="32">
        <v>1</v>
      </c>
    </row>
    <row r="216" spans="1:23">
      <c r="A216" s="31">
        <v>1114324</v>
      </c>
      <c r="B216" s="19">
        <v>4</v>
      </c>
      <c r="C216" s="19">
        <v>3</v>
      </c>
      <c r="D216" s="19">
        <v>4</v>
      </c>
      <c r="E216" s="19">
        <v>3</v>
      </c>
      <c r="F216" s="19">
        <v>4</v>
      </c>
      <c r="G216" s="19">
        <v>4</v>
      </c>
      <c r="H216" s="19">
        <v>3</v>
      </c>
      <c r="I216" s="19">
        <v>4</v>
      </c>
      <c r="J216" s="49">
        <v>3</v>
      </c>
      <c r="K216" s="41">
        <v>4</v>
      </c>
      <c r="L216" s="32">
        <v>8</v>
      </c>
      <c r="M216" s="32">
        <v>2004</v>
      </c>
      <c r="N216" s="32">
        <v>115</v>
      </c>
      <c r="O216" s="32">
        <v>3</v>
      </c>
      <c r="P216" s="32">
        <v>3</v>
      </c>
      <c r="Q216" s="33">
        <v>120</v>
      </c>
      <c r="R216" s="25">
        <v>0.39</v>
      </c>
      <c r="S216" s="25">
        <v>0.4</v>
      </c>
      <c r="T216" s="33">
        <v>347</v>
      </c>
      <c r="U216" s="32">
        <v>10</v>
      </c>
      <c r="V216" s="25">
        <v>0.57999999999999996</v>
      </c>
      <c r="W216" s="32">
        <v>1</v>
      </c>
    </row>
    <row r="217" spans="1:23">
      <c r="A217" s="31">
        <v>1582151</v>
      </c>
      <c r="B217" s="19">
        <v>3</v>
      </c>
      <c r="C217" s="19">
        <v>3</v>
      </c>
      <c r="D217" s="19">
        <v>5</v>
      </c>
      <c r="E217" s="19">
        <v>5</v>
      </c>
      <c r="F217" s="19">
        <v>4</v>
      </c>
      <c r="G217" s="19">
        <v>4</v>
      </c>
      <c r="H217" s="19">
        <v>3</v>
      </c>
      <c r="I217" s="19">
        <v>3</v>
      </c>
      <c r="J217" s="49">
        <v>4</v>
      </c>
      <c r="K217" s="41">
        <v>4</v>
      </c>
      <c r="L217" s="32">
        <v>8</v>
      </c>
      <c r="M217" s="32">
        <v>2004</v>
      </c>
      <c r="N217" s="32">
        <v>115</v>
      </c>
      <c r="O217" s="32">
        <v>3</v>
      </c>
      <c r="P217" s="32">
        <v>3</v>
      </c>
      <c r="Q217" s="33">
        <v>120</v>
      </c>
      <c r="R217" s="25">
        <v>0.39</v>
      </c>
      <c r="S217" s="25">
        <v>0.4</v>
      </c>
      <c r="T217" s="33">
        <v>347</v>
      </c>
      <c r="U217" s="32">
        <v>10</v>
      </c>
      <c r="V217" s="25">
        <v>0.57999999999999996</v>
      </c>
      <c r="W217" s="32">
        <v>1</v>
      </c>
    </row>
    <row r="218" spans="1:23">
      <c r="A218" s="31">
        <v>2238060</v>
      </c>
      <c r="B218" s="19">
        <v>5</v>
      </c>
      <c r="C218" s="19">
        <v>5</v>
      </c>
      <c r="D218" s="19">
        <v>5</v>
      </c>
      <c r="E218" s="19">
        <v>5</v>
      </c>
      <c r="F218" s="19">
        <v>5</v>
      </c>
      <c r="G218" s="19">
        <v>4</v>
      </c>
      <c r="H218" s="19">
        <v>5</v>
      </c>
      <c r="I218" s="19">
        <v>5</v>
      </c>
      <c r="J218" s="49">
        <v>5</v>
      </c>
      <c r="K218" s="41">
        <v>4</v>
      </c>
      <c r="L218" s="32">
        <v>8</v>
      </c>
      <c r="M218" s="32">
        <v>2004</v>
      </c>
      <c r="N218" s="32">
        <v>115</v>
      </c>
      <c r="O218" s="32">
        <v>3</v>
      </c>
      <c r="P218" s="32">
        <v>3</v>
      </c>
      <c r="Q218" s="33">
        <v>120</v>
      </c>
      <c r="R218" s="25">
        <v>0.39</v>
      </c>
      <c r="S218" s="25">
        <v>0.4</v>
      </c>
      <c r="T218" s="33">
        <v>347</v>
      </c>
      <c r="U218" s="32">
        <v>10</v>
      </c>
      <c r="V218" s="25">
        <v>0.57999999999999996</v>
      </c>
      <c r="W218" s="32">
        <v>1</v>
      </c>
    </row>
    <row r="219" spans="1:23">
      <c r="A219" s="31">
        <v>774602</v>
      </c>
      <c r="B219" s="19">
        <v>5</v>
      </c>
      <c r="C219" s="19">
        <v>5</v>
      </c>
      <c r="D219" s="19">
        <v>5</v>
      </c>
      <c r="E219" s="19">
        <v>5</v>
      </c>
      <c r="F219" s="19">
        <v>5</v>
      </c>
      <c r="G219" s="19">
        <v>4</v>
      </c>
      <c r="H219" s="19">
        <v>3</v>
      </c>
      <c r="I219" s="19">
        <v>5</v>
      </c>
      <c r="J219" s="49">
        <v>4</v>
      </c>
      <c r="K219" s="41">
        <v>5</v>
      </c>
      <c r="L219" s="32">
        <v>8</v>
      </c>
      <c r="M219" s="32">
        <v>2004</v>
      </c>
      <c r="N219" s="32">
        <v>115</v>
      </c>
      <c r="O219" s="32">
        <v>3</v>
      </c>
      <c r="P219" s="32">
        <v>3</v>
      </c>
      <c r="Q219" s="33">
        <v>120</v>
      </c>
      <c r="R219" s="25">
        <v>0.39</v>
      </c>
      <c r="S219" s="25">
        <v>0.4</v>
      </c>
      <c r="T219" s="33">
        <v>347</v>
      </c>
      <c r="U219" s="32">
        <v>10</v>
      </c>
      <c r="V219" s="25">
        <v>0.57999999999999996</v>
      </c>
      <c r="W219" s="32">
        <v>1</v>
      </c>
    </row>
    <row r="220" spans="1:23">
      <c r="A220" s="31">
        <v>2320222</v>
      </c>
      <c r="B220" s="19">
        <v>4</v>
      </c>
      <c r="C220" s="19">
        <v>3</v>
      </c>
      <c r="D220" s="19">
        <v>5</v>
      </c>
      <c r="E220" s="19">
        <v>5</v>
      </c>
      <c r="F220" s="19">
        <v>5</v>
      </c>
      <c r="G220" s="19">
        <v>4</v>
      </c>
      <c r="H220" s="19">
        <v>5</v>
      </c>
      <c r="I220" s="19">
        <v>5</v>
      </c>
      <c r="J220" s="49">
        <v>5</v>
      </c>
      <c r="K220" s="41">
        <v>5</v>
      </c>
      <c r="L220" s="32">
        <v>8</v>
      </c>
      <c r="M220" s="32">
        <v>2004</v>
      </c>
      <c r="N220" s="32">
        <v>115</v>
      </c>
      <c r="O220" s="32">
        <v>3</v>
      </c>
      <c r="P220" s="32">
        <v>3</v>
      </c>
      <c r="Q220" s="33">
        <v>120</v>
      </c>
      <c r="R220" s="25">
        <v>0.39</v>
      </c>
      <c r="S220" s="25">
        <v>0.4</v>
      </c>
      <c r="T220" s="33">
        <v>347</v>
      </c>
      <c r="U220" s="32">
        <v>10</v>
      </c>
      <c r="V220" s="25">
        <v>0.57999999999999996</v>
      </c>
      <c r="W220" s="32">
        <v>1</v>
      </c>
    </row>
    <row r="221" spans="1:23">
      <c r="A221" s="31">
        <v>2283770</v>
      </c>
      <c r="B221" s="19">
        <v>5</v>
      </c>
      <c r="C221" s="19">
        <v>5</v>
      </c>
      <c r="D221" s="19">
        <v>5</v>
      </c>
      <c r="E221" s="19">
        <v>5</v>
      </c>
      <c r="F221" s="19">
        <v>5</v>
      </c>
      <c r="G221" s="19">
        <v>5</v>
      </c>
      <c r="H221" s="19">
        <v>3</v>
      </c>
      <c r="I221" s="19">
        <v>4</v>
      </c>
      <c r="J221" s="49">
        <v>5</v>
      </c>
      <c r="K221" s="41">
        <v>3</v>
      </c>
      <c r="L221" s="32">
        <v>8</v>
      </c>
      <c r="M221" s="32">
        <v>2004</v>
      </c>
      <c r="N221" s="32">
        <v>115</v>
      </c>
      <c r="O221" s="32">
        <v>3</v>
      </c>
      <c r="P221" s="32">
        <v>3</v>
      </c>
      <c r="Q221" s="33">
        <v>120</v>
      </c>
      <c r="R221" s="25">
        <v>0.39</v>
      </c>
      <c r="S221" s="25">
        <v>0.4</v>
      </c>
      <c r="T221" s="33">
        <v>347</v>
      </c>
      <c r="U221" s="32">
        <v>10</v>
      </c>
      <c r="V221" s="25">
        <v>0.57999999999999996</v>
      </c>
      <c r="W221" s="32">
        <v>1</v>
      </c>
    </row>
    <row r="222" spans="1:23">
      <c r="A222" s="31">
        <v>2349412</v>
      </c>
      <c r="B222" s="19">
        <v>5</v>
      </c>
      <c r="C222" s="19">
        <v>5</v>
      </c>
      <c r="D222" s="19">
        <v>4</v>
      </c>
      <c r="E222" s="19">
        <v>5</v>
      </c>
      <c r="F222" s="19">
        <v>5</v>
      </c>
      <c r="G222" s="19">
        <v>3</v>
      </c>
      <c r="H222" s="19">
        <v>3</v>
      </c>
      <c r="I222" s="19">
        <v>4</v>
      </c>
      <c r="J222" s="49">
        <v>4</v>
      </c>
      <c r="K222" s="41">
        <v>5</v>
      </c>
      <c r="L222" s="32">
        <v>8</v>
      </c>
      <c r="M222" s="32">
        <v>2004</v>
      </c>
      <c r="N222" s="32">
        <v>115</v>
      </c>
      <c r="O222" s="32">
        <v>3</v>
      </c>
      <c r="P222" s="32">
        <v>3</v>
      </c>
      <c r="Q222" s="33">
        <v>120</v>
      </c>
      <c r="R222" s="25">
        <v>0.39</v>
      </c>
      <c r="S222" s="25">
        <v>0.4</v>
      </c>
      <c r="T222" s="33">
        <v>347</v>
      </c>
      <c r="U222" s="32">
        <v>10</v>
      </c>
      <c r="V222" s="25">
        <v>0.57999999999999996</v>
      </c>
      <c r="W222" s="32">
        <v>1</v>
      </c>
    </row>
    <row r="223" spans="1:23">
      <c r="A223" s="31">
        <v>370735</v>
      </c>
      <c r="B223" s="19">
        <v>3</v>
      </c>
      <c r="C223" s="19">
        <v>3</v>
      </c>
      <c r="D223" s="19">
        <v>4</v>
      </c>
      <c r="E223" s="19">
        <v>4</v>
      </c>
      <c r="F223" s="19">
        <v>4</v>
      </c>
      <c r="G223" s="19">
        <v>4</v>
      </c>
      <c r="H223" s="19">
        <v>2</v>
      </c>
      <c r="I223" s="19">
        <v>2</v>
      </c>
      <c r="J223" s="49">
        <v>3</v>
      </c>
      <c r="K223" s="41">
        <v>3</v>
      </c>
      <c r="L223" s="32">
        <v>8</v>
      </c>
      <c r="M223" s="32">
        <v>2004</v>
      </c>
      <c r="N223" s="32">
        <v>115</v>
      </c>
      <c r="O223" s="32">
        <v>3</v>
      </c>
      <c r="P223" s="32">
        <v>3</v>
      </c>
      <c r="Q223" s="33">
        <v>120</v>
      </c>
      <c r="R223" s="25">
        <v>0.39</v>
      </c>
      <c r="S223" s="25">
        <v>0.4</v>
      </c>
      <c r="T223" s="33">
        <v>347</v>
      </c>
      <c r="U223" s="32">
        <v>10</v>
      </c>
      <c r="V223" s="25">
        <v>0.57999999999999996</v>
      </c>
      <c r="W223" s="32">
        <v>1</v>
      </c>
    </row>
    <row r="224" spans="1:23">
      <c r="A224" s="31">
        <v>2297136</v>
      </c>
      <c r="B224" s="19">
        <v>3</v>
      </c>
      <c r="C224" s="19">
        <v>2</v>
      </c>
      <c r="D224" s="19">
        <v>5</v>
      </c>
      <c r="E224" s="19">
        <v>5</v>
      </c>
      <c r="F224" s="19">
        <v>4</v>
      </c>
      <c r="G224" s="19">
        <v>1</v>
      </c>
      <c r="H224" s="19">
        <v>1</v>
      </c>
      <c r="I224" s="19">
        <v>3</v>
      </c>
      <c r="J224" s="49">
        <v>5</v>
      </c>
      <c r="K224" s="41">
        <v>4</v>
      </c>
      <c r="L224" s="32">
        <v>8</v>
      </c>
      <c r="M224" s="32">
        <v>2004</v>
      </c>
      <c r="N224" s="32">
        <v>115</v>
      </c>
      <c r="O224" s="32">
        <v>3</v>
      </c>
      <c r="P224" s="32">
        <v>3</v>
      </c>
      <c r="Q224" s="33">
        <v>120</v>
      </c>
      <c r="R224" s="25">
        <v>0.39</v>
      </c>
      <c r="S224" s="25">
        <v>0.4</v>
      </c>
      <c r="T224" s="33">
        <v>347</v>
      </c>
      <c r="U224" s="32">
        <v>10</v>
      </c>
      <c r="V224" s="25">
        <v>0.57999999999999996</v>
      </c>
      <c r="W224" s="32">
        <v>1</v>
      </c>
    </row>
    <row r="225" spans="1:23">
      <c r="A225" s="31">
        <v>521315</v>
      </c>
      <c r="B225" s="19">
        <v>4</v>
      </c>
      <c r="C225" s="19">
        <v>4</v>
      </c>
      <c r="D225" s="19">
        <v>5</v>
      </c>
      <c r="E225" s="19">
        <v>5</v>
      </c>
      <c r="F225" s="19">
        <v>5</v>
      </c>
      <c r="G225" s="19">
        <v>3</v>
      </c>
      <c r="H225" s="19">
        <v>4</v>
      </c>
      <c r="I225" s="19">
        <v>4</v>
      </c>
      <c r="J225" s="49">
        <v>4</v>
      </c>
      <c r="K225" s="41">
        <v>5</v>
      </c>
      <c r="L225" s="32">
        <v>8</v>
      </c>
      <c r="M225" s="32">
        <v>2004</v>
      </c>
      <c r="N225" s="32">
        <v>115</v>
      </c>
      <c r="O225" s="32">
        <v>3</v>
      </c>
      <c r="P225" s="32">
        <v>3</v>
      </c>
      <c r="Q225" s="33">
        <v>120</v>
      </c>
      <c r="R225" s="25">
        <v>0.39</v>
      </c>
      <c r="S225" s="25">
        <v>0.4</v>
      </c>
      <c r="T225" s="33">
        <v>347</v>
      </c>
      <c r="U225" s="32">
        <v>10</v>
      </c>
      <c r="V225" s="25">
        <v>0.57999999999999996</v>
      </c>
      <c r="W225" s="32">
        <v>1</v>
      </c>
    </row>
    <row r="226" spans="1:23">
      <c r="A226" s="31">
        <v>1624047</v>
      </c>
      <c r="B226" s="19">
        <v>4</v>
      </c>
      <c r="C226" s="19">
        <v>5</v>
      </c>
      <c r="D226" s="19">
        <v>5</v>
      </c>
      <c r="E226" s="19">
        <v>5</v>
      </c>
      <c r="F226" s="19">
        <v>5</v>
      </c>
      <c r="G226" s="19">
        <v>3</v>
      </c>
      <c r="H226" s="19">
        <v>4</v>
      </c>
      <c r="I226" s="19">
        <v>4</v>
      </c>
      <c r="J226" s="49">
        <v>5</v>
      </c>
      <c r="K226" s="41">
        <v>4</v>
      </c>
      <c r="L226" s="32">
        <v>8</v>
      </c>
      <c r="M226" s="32">
        <v>2004</v>
      </c>
      <c r="N226" s="32">
        <v>115</v>
      </c>
      <c r="O226" s="32">
        <v>3</v>
      </c>
      <c r="P226" s="32">
        <v>3</v>
      </c>
      <c r="Q226" s="33">
        <v>120</v>
      </c>
      <c r="R226" s="25">
        <v>0.39</v>
      </c>
      <c r="S226" s="25">
        <v>0.4</v>
      </c>
      <c r="T226" s="33">
        <v>347</v>
      </c>
      <c r="U226" s="32">
        <v>10</v>
      </c>
      <c r="V226" s="25">
        <v>0.57999999999999996</v>
      </c>
      <c r="W226" s="32">
        <v>1</v>
      </c>
    </row>
    <row r="227" spans="1:23">
      <c r="A227" s="31">
        <v>1421913</v>
      </c>
      <c r="B227" s="19">
        <v>3</v>
      </c>
      <c r="C227" s="19">
        <v>3</v>
      </c>
      <c r="D227" s="19">
        <v>5</v>
      </c>
      <c r="E227" s="19">
        <v>5</v>
      </c>
      <c r="F227" s="19">
        <v>5</v>
      </c>
      <c r="G227" s="19">
        <v>4</v>
      </c>
      <c r="H227" s="19">
        <v>3</v>
      </c>
      <c r="I227" s="19">
        <v>4</v>
      </c>
      <c r="J227" s="49">
        <v>5</v>
      </c>
      <c r="K227" s="41">
        <v>4</v>
      </c>
      <c r="L227" s="32">
        <v>8</v>
      </c>
      <c r="M227" s="32">
        <v>2004</v>
      </c>
      <c r="N227" s="32">
        <v>115</v>
      </c>
      <c r="O227" s="32">
        <v>3</v>
      </c>
      <c r="P227" s="32">
        <v>3</v>
      </c>
      <c r="Q227" s="33">
        <v>120</v>
      </c>
      <c r="R227" s="25">
        <v>0.39</v>
      </c>
      <c r="S227" s="25">
        <v>0.4</v>
      </c>
      <c r="T227" s="33">
        <v>347</v>
      </c>
      <c r="U227" s="32">
        <v>10</v>
      </c>
      <c r="V227" s="25">
        <v>0.57999999999999996</v>
      </c>
      <c r="W227" s="32">
        <v>1</v>
      </c>
    </row>
    <row r="228" spans="1:23">
      <c r="A228" s="31">
        <v>1852040</v>
      </c>
      <c r="B228" s="19">
        <v>3</v>
      </c>
      <c r="C228" s="19">
        <v>2</v>
      </c>
      <c r="D228" s="19">
        <v>2</v>
      </c>
      <c r="E228" s="19">
        <v>4</v>
      </c>
      <c r="F228" s="19">
        <v>5</v>
      </c>
      <c r="G228" s="19">
        <v>3</v>
      </c>
      <c r="H228" s="19">
        <v>2</v>
      </c>
      <c r="I228" s="19">
        <v>4</v>
      </c>
      <c r="J228" s="49">
        <v>1</v>
      </c>
      <c r="K228" s="41">
        <v>2</v>
      </c>
      <c r="L228" s="32">
        <v>8</v>
      </c>
      <c r="M228" s="32">
        <v>2004</v>
      </c>
      <c r="N228" s="32">
        <v>115</v>
      </c>
      <c r="O228" s="32">
        <v>3</v>
      </c>
      <c r="P228" s="32">
        <v>3</v>
      </c>
      <c r="Q228" s="33">
        <v>120</v>
      </c>
      <c r="R228" s="25">
        <v>0.39</v>
      </c>
      <c r="S228" s="25">
        <v>0.4</v>
      </c>
      <c r="T228" s="33">
        <v>347</v>
      </c>
      <c r="U228" s="32">
        <v>10</v>
      </c>
      <c r="V228" s="25">
        <v>0.57999999999999996</v>
      </c>
      <c r="W228" s="32">
        <v>1</v>
      </c>
    </row>
    <row r="229" spans="1:23">
      <c r="A229" s="31">
        <v>380505</v>
      </c>
      <c r="B229" s="19">
        <v>5</v>
      </c>
      <c r="C229" s="19">
        <v>4</v>
      </c>
      <c r="D229" s="19">
        <v>5</v>
      </c>
      <c r="E229" s="19">
        <v>5</v>
      </c>
      <c r="F229" s="19">
        <v>4</v>
      </c>
      <c r="G229" s="19">
        <v>4</v>
      </c>
      <c r="H229" s="19">
        <v>4</v>
      </c>
      <c r="I229" s="19">
        <v>4</v>
      </c>
      <c r="J229" s="49">
        <v>4</v>
      </c>
      <c r="K229" s="41">
        <v>4</v>
      </c>
      <c r="L229" s="32">
        <v>8</v>
      </c>
      <c r="M229" s="32">
        <v>2004</v>
      </c>
      <c r="N229" s="32">
        <v>115</v>
      </c>
      <c r="O229" s="32">
        <v>3</v>
      </c>
      <c r="P229" s="32">
        <v>3</v>
      </c>
      <c r="Q229" s="33">
        <v>120</v>
      </c>
      <c r="R229" s="25">
        <v>0.39</v>
      </c>
      <c r="S229" s="25">
        <v>0.4</v>
      </c>
      <c r="T229" s="33">
        <v>347</v>
      </c>
      <c r="U229" s="32">
        <v>10</v>
      </c>
      <c r="V229" s="25">
        <v>0.57999999999999996</v>
      </c>
      <c r="W229" s="32">
        <v>1</v>
      </c>
    </row>
    <row r="230" spans="1:23">
      <c r="A230" s="31">
        <v>2023518</v>
      </c>
      <c r="B230" s="19">
        <v>5</v>
      </c>
      <c r="C230" s="19">
        <v>4</v>
      </c>
      <c r="D230" s="19">
        <v>5</v>
      </c>
      <c r="E230" s="19">
        <v>5</v>
      </c>
      <c r="F230" s="19">
        <v>5</v>
      </c>
      <c r="G230" s="19">
        <v>4</v>
      </c>
      <c r="H230" s="19">
        <v>2</v>
      </c>
      <c r="I230" s="19">
        <v>5</v>
      </c>
      <c r="J230" s="49">
        <v>4</v>
      </c>
      <c r="K230" s="41">
        <v>4</v>
      </c>
      <c r="L230" s="32">
        <v>8</v>
      </c>
      <c r="M230" s="32">
        <v>2004</v>
      </c>
      <c r="N230" s="32">
        <v>115</v>
      </c>
      <c r="O230" s="32">
        <v>3</v>
      </c>
      <c r="P230" s="32">
        <v>3</v>
      </c>
      <c r="Q230" s="33">
        <v>120</v>
      </c>
      <c r="R230" s="25">
        <v>0.39</v>
      </c>
      <c r="S230" s="25">
        <v>0.4</v>
      </c>
      <c r="T230" s="33">
        <v>347</v>
      </c>
      <c r="U230" s="32">
        <v>10</v>
      </c>
      <c r="V230" s="25">
        <v>0.57999999999999996</v>
      </c>
      <c r="W230" s="32">
        <v>1</v>
      </c>
    </row>
    <row r="231" spans="1:23">
      <c r="A231" s="31">
        <v>1388216</v>
      </c>
      <c r="B231" s="19">
        <v>4</v>
      </c>
      <c r="C231" s="19">
        <v>5</v>
      </c>
      <c r="D231" s="19">
        <v>5</v>
      </c>
      <c r="E231" s="19">
        <v>5</v>
      </c>
      <c r="F231" s="19">
        <v>4</v>
      </c>
      <c r="G231" s="19">
        <v>4</v>
      </c>
      <c r="H231" s="19">
        <v>4</v>
      </c>
      <c r="I231" s="19">
        <v>3</v>
      </c>
      <c r="J231" s="49">
        <v>5</v>
      </c>
      <c r="K231" s="41">
        <v>4</v>
      </c>
      <c r="L231" s="32">
        <v>8</v>
      </c>
      <c r="M231" s="32">
        <v>2004</v>
      </c>
      <c r="N231" s="32">
        <v>115</v>
      </c>
      <c r="O231" s="32">
        <v>3</v>
      </c>
      <c r="P231" s="32">
        <v>3</v>
      </c>
      <c r="Q231" s="33">
        <v>120</v>
      </c>
      <c r="R231" s="25">
        <v>0.39</v>
      </c>
      <c r="S231" s="25">
        <v>0.4</v>
      </c>
      <c r="T231" s="33">
        <v>347</v>
      </c>
      <c r="U231" s="32">
        <v>10</v>
      </c>
      <c r="V231" s="25">
        <v>0.57999999999999996</v>
      </c>
      <c r="W231" s="32">
        <v>1</v>
      </c>
    </row>
    <row r="232" spans="1:23">
      <c r="A232" s="31">
        <v>697038</v>
      </c>
      <c r="B232" s="19">
        <v>5</v>
      </c>
      <c r="C232" s="19">
        <v>5</v>
      </c>
      <c r="D232" s="19">
        <v>5</v>
      </c>
      <c r="E232" s="19">
        <v>5</v>
      </c>
      <c r="F232" s="19">
        <v>5</v>
      </c>
      <c r="G232" s="19">
        <v>4</v>
      </c>
      <c r="H232" s="19">
        <v>5</v>
      </c>
      <c r="I232" s="19">
        <v>3</v>
      </c>
      <c r="J232" s="49">
        <v>4</v>
      </c>
      <c r="K232" s="41">
        <v>5</v>
      </c>
      <c r="L232" s="32">
        <v>8</v>
      </c>
      <c r="M232" s="32">
        <v>2004</v>
      </c>
      <c r="N232" s="32">
        <v>115</v>
      </c>
      <c r="O232" s="32">
        <v>3</v>
      </c>
      <c r="P232" s="32">
        <v>3</v>
      </c>
      <c r="Q232" s="33">
        <v>120</v>
      </c>
      <c r="R232" s="25">
        <v>0.39</v>
      </c>
      <c r="S232" s="25">
        <v>0.4</v>
      </c>
      <c r="T232" s="33">
        <v>347</v>
      </c>
      <c r="U232" s="32">
        <v>10</v>
      </c>
      <c r="V232" s="25">
        <v>0.57999999999999996</v>
      </c>
      <c r="W232" s="32">
        <v>1</v>
      </c>
    </row>
    <row r="233" spans="1:23">
      <c r="A233" s="31">
        <v>1374197</v>
      </c>
      <c r="B233" s="19">
        <v>3</v>
      </c>
      <c r="C233" s="19">
        <v>3</v>
      </c>
      <c r="D233" s="19">
        <v>4</v>
      </c>
      <c r="E233" s="19">
        <v>5</v>
      </c>
      <c r="F233" s="19">
        <v>4</v>
      </c>
      <c r="G233" s="19">
        <v>4</v>
      </c>
      <c r="H233" s="19">
        <v>3</v>
      </c>
      <c r="I233" s="19">
        <v>4</v>
      </c>
      <c r="J233" s="49">
        <v>4</v>
      </c>
      <c r="K233" s="41">
        <v>4</v>
      </c>
      <c r="L233" s="32">
        <v>8</v>
      </c>
      <c r="M233" s="32">
        <v>2004</v>
      </c>
      <c r="N233" s="32">
        <v>115</v>
      </c>
      <c r="O233" s="32">
        <v>3</v>
      </c>
      <c r="P233" s="32">
        <v>3</v>
      </c>
      <c r="Q233" s="33">
        <v>120</v>
      </c>
      <c r="R233" s="25">
        <v>0.39</v>
      </c>
      <c r="S233" s="25">
        <v>0.4</v>
      </c>
      <c r="T233" s="33">
        <v>347</v>
      </c>
      <c r="U233" s="32">
        <v>10</v>
      </c>
      <c r="V233" s="25">
        <v>0.57999999999999996</v>
      </c>
      <c r="W233" s="32">
        <v>1</v>
      </c>
    </row>
    <row r="234" spans="1:23">
      <c r="A234" s="31">
        <v>16272</v>
      </c>
      <c r="B234" s="19">
        <v>3</v>
      </c>
      <c r="C234" s="19">
        <v>2</v>
      </c>
      <c r="D234" s="19">
        <v>4</v>
      </c>
      <c r="E234" s="19">
        <v>4</v>
      </c>
      <c r="F234" s="19">
        <v>3</v>
      </c>
      <c r="G234" s="19">
        <v>3</v>
      </c>
      <c r="H234" s="19">
        <v>4</v>
      </c>
      <c r="I234" s="19">
        <v>4</v>
      </c>
      <c r="J234" s="49">
        <v>4</v>
      </c>
      <c r="K234" s="41">
        <v>4</v>
      </c>
      <c r="L234" s="32">
        <v>8</v>
      </c>
      <c r="M234" s="32">
        <v>2004</v>
      </c>
      <c r="N234" s="32">
        <v>115</v>
      </c>
      <c r="O234" s="32">
        <v>3</v>
      </c>
      <c r="P234" s="32">
        <v>3</v>
      </c>
      <c r="Q234" s="33">
        <v>120</v>
      </c>
      <c r="R234" s="25">
        <v>0.39</v>
      </c>
      <c r="S234" s="25">
        <v>0.4</v>
      </c>
      <c r="T234" s="33">
        <v>347</v>
      </c>
      <c r="U234" s="32">
        <v>10</v>
      </c>
      <c r="V234" s="25">
        <v>0.57999999999999996</v>
      </c>
      <c r="W234" s="32">
        <v>1</v>
      </c>
    </row>
    <row r="235" spans="1:23">
      <c r="A235" s="31">
        <v>1793717</v>
      </c>
      <c r="B235" s="19">
        <v>4</v>
      </c>
      <c r="C235" s="19">
        <v>4</v>
      </c>
      <c r="D235" s="19">
        <v>5</v>
      </c>
      <c r="E235" s="19">
        <v>5</v>
      </c>
      <c r="F235" s="19">
        <v>5</v>
      </c>
      <c r="G235" s="19">
        <v>5</v>
      </c>
      <c r="H235" s="19">
        <v>5</v>
      </c>
      <c r="I235" s="19">
        <v>5</v>
      </c>
      <c r="J235" s="49">
        <v>5</v>
      </c>
      <c r="K235" s="41">
        <v>5</v>
      </c>
      <c r="L235" s="32">
        <v>8</v>
      </c>
      <c r="M235" s="32">
        <v>2004</v>
      </c>
      <c r="N235" s="32">
        <v>115</v>
      </c>
      <c r="O235" s="32">
        <v>3</v>
      </c>
      <c r="P235" s="32">
        <v>3</v>
      </c>
      <c r="Q235" s="33">
        <v>120</v>
      </c>
      <c r="R235" s="25">
        <v>0.39</v>
      </c>
      <c r="S235" s="25">
        <v>0.4</v>
      </c>
      <c r="T235" s="33">
        <v>347</v>
      </c>
      <c r="U235" s="32">
        <v>10</v>
      </c>
      <c r="V235" s="25">
        <v>0.57999999999999996</v>
      </c>
      <c r="W235" s="32">
        <v>1</v>
      </c>
    </row>
    <row r="236" spans="1:23">
      <c r="A236" s="31">
        <v>958687</v>
      </c>
      <c r="B236" s="19">
        <v>4</v>
      </c>
      <c r="C236" s="19">
        <v>4</v>
      </c>
      <c r="D236" s="19">
        <v>5</v>
      </c>
      <c r="E236" s="19">
        <v>5</v>
      </c>
      <c r="F236" s="19">
        <v>4</v>
      </c>
      <c r="G236" s="19">
        <v>3</v>
      </c>
      <c r="H236" s="19">
        <v>4</v>
      </c>
      <c r="I236" s="19">
        <v>3</v>
      </c>
      <c r="J236" s="49">
        <v>5</v>
      </c>
      <c r="K236" s="41">
        <v>4</v>
      </c>
      <c r="L236" s="32">
        <v>8</v>
      </c>
      <c r="M236" s="32">
        <v>2004</v>
      </c>
      <c r="N236" s="32">
        <v>115</v>
      </c>
      <c r="O236" s="32">
        <v>3</v>
      </c>
      <c r="P236" s="32">
        <v>3</v>
      </c>
      <c r="Q236" s="33">
        <v>120</v>
      </c>
      <c r="R236" s="25">
        <v>0.39</v>
      </c>
      <c r="S236" s="25">
        <v>0.4</v>
      </c>
      <c r="T236" s="33">
        <v>347</v>
      </c>
      <c r="U236" s="32">
        <v>10</v>
      </c>
      <c r="V236" s="25">
        <v>0.57999999999999996</v>
      </c>
      <c r="W236" s="32">
        <v>1</v>
      </c>
    </row>
    <row r="237" spans="1:23">
      <c r="A237" s="31">
        <v>782075</v>
      </c>
      <c r="B237" s="19">
        <v>5</v>
      </c>
      <c r="C237" s="19">
        <v>4</v>
      </c>
      <c r="D237" s="19">
        <v>5</v>
      </c>
      <c r="E237" s="19">
        <v>5</v>
      </c>
      <c r="F237" s="19">
        <v>5</v>
      </c>
      <c r="G237" s="19">
        <v>5</v>
      </c>
      <c r="H237" s="19">
        <v>4</v>
      </c>
      <c r="I237" s="19">
        <v>5</v>
      </c>
      <c r="J237" s="49">
        <v>5</v>
      </c>
      <c r="K237" s="41">
        <v>4</v>
      </c>
      <c r="L237" s="32">
        <v>8</v>
      </c>
      <c r="M237" s="32">
        <v>2004</v>
      </c>
      <c r="N237" s="32">
        <v>115</v>
      </c>
      <c r="O237" s="32">
        <v>3</v>
      </c>
      <c r="P237" s="32">
        <v>3</v>
      </c>
      <c r="Q237" s="33">
        <v>120</v>
      </c>
      <c r="R237" s="25">
        <v>0.39</v>
      </c>
      <c r="S237" s="25">
        <v>0.4</v>
      </c>
      <c r="T237" s="33">
        <v>347</v>
      </c>
      <c r="U237" s="32">
        <v>10</v>
      </c>
      <c r="V237" s="25">
        <v>0.57999999999999996</v>
      </c>
      <c r="W237" s="32">
        <v>1</v>
      </c>
    </row>
    <row r="238" spans="1:23">
      <c r="A238" s="31">
        <v>825819</v>
      </c>
      <c r="B238" s="19">
        <v>4</v>
      </c>
      <c r="C238" s="19">
        <v>3</v>
      </c>
      <c r="D238" s="19">
        <v>4</v>
      </c>
      <c r="E238" s="19">
        <v>3</v>
      </c>
      <c r="F238" s="19">
        <v>4</v>
      </c>
      <c r="G238" s="19">
        <v>3</v>
      </c>
      <c r="H238" s="19">
        <v>3</v>
      </c>
      <c r="I238" s="19">
        <v>4</v>
      </c>
      <c r="J238" s="49">
        <v>5</v>
      </c>
      <c r="K238" s="41">
        <v>5</v>
      </c>
      <c r="L238" s="32">
        <v>8</v>
      </c>
      <c r="M238" s="32">
        <v>2004</v>
      </c>
      <c r="N238" s="32">
        <v>115</v>
      </c>
      <c r="O238" s="32">
        <v>3</v>
      </c>
      <c r="P238" s="32">
        <v>3</v>
      </c>
      <c r="Q238" s="33">
        <v>120</v>
      </c>
      <c r="R238" s="25">
        <v>0.39</v>
      </c>
      <c r="S238" s="25">
        <v>0.4</v>
      </c>
      <c r="T238" s="33">
        <v>347</v>
      </c>
      <c r="U238" s="32">
        <v>10</v>
      </c>
      <c r="V238" s="25">
        <v>0.57999999999999996</v>
      </c>
      <c r="W238" s="32">
        <v>1</v>
      </c>
    </row>
    <row r="239" spans="1:23">
      <c r="A239" s="31">
        <v>762998</v>
      </c>
      <c r="B239" s="19">
        <v>4</v>
      </c>
      <c r="C239" s="19">
        <v>3</v>
      </c>
      <c r="D239" s="19">
        <v>5</v>
      </c>
      <c r="E239" s="19">
        <v>5</v>
      </c>
      <c r="F239" s="19">
        <v>4</v>
      </c>
      <c r="G239" s="19">
        <v>3</v>
      </c>
      <c r="H239" s="19">
        <v>5</v>
      </c>
      <c r="I239" s="19">
        <v>4</v>
      </c>
      <c r="J239" s="49">
        <v>5</v>
      </c>
      <c r="K239" s="41">
        <v>5</v>
      </c>
      <c r="L239" s="32">
        <v>8</v>
      </c>
      <c r="M239" s="32">
        <v>2004</v>
      </c>
      <c r="N239" s="32">
        <v>115</v>
      </c>
      <c r="O239" s="32">
        <v>3</v>
      </c>
      <c r="P239" s="32">
        <v>3</v>
      </c>
      <c r="Q239" s="33">
        <v>120</v>
      </c>
      <c r="R239" s="25">
        <v>0.39</v>
      </c>
      <c r="S239" s="25">
        <v>0.4</v>
      </c>
      <c r="T239" s="33">
        <v>347</v>
      </c>
      <c r="U239" s="32">
        <v>10</v>
      </c>
      <c r="V239" s="25">
        <v>0.57999999999999996</v>
      </c>
      <c r="W239" s="32">
        <v>1</v>
      </c>
    </row>
    <row r="240" spans="1:23">
      <c r="A240" s="31">
        <v>1002688</v>
      </c>
      <c r="B240" s="19">
        <v>3</v>
      </c>
      <c r="C240" s="19">
        <v>4</v>
      </c>
      <c r="D240" s="19">
        <v>5</v>
      </c>
      <c r="E240" s="19">
        <v>5</v>
      </c>
      <c r="F240" s="19">
        <v>5</v>
      </c>
      <c r="G240" s="19">
        <v>3</v>
      </c>
      <c r="H240" s="19">
        <v>4</v>
      </c>
      <c r="I240" s="19">
        <v>2</v>
      </c>
      <c r="J240" s="49">
        <v>5</v>
      </c>
      <c r="K240" s="41">
        <v>4</v>
      </c>
      <c r="L240" s="32">
        <v>8</v>
      </c>
      <c r="M240" s="32">
        <v>2004</v>
      </c>
      <c r="N240" s="32">
        <v>115</v>
      </c>
      <c r="O240" s="32">
        <v>3</v>
      </c>
      <c r="P240" s="32">
        <v>3</v>
      </c>
      <c r="Q240" s="33">
        <v>120</v>
      </c>
      <c r="R240" s="25">
        <v>0.39</v>
      </c>
      <c r="S240" s="25">
        <v>0.4</v>
      </c>
      <c r="T240" s="33">
        <v>347</v>
      </c>
      <c r="U240" s="32">
        <v>10</v>
      </c>
      <c r="V240" s="25">
        <v>0.57999999999999996</v>
      </c>
      <c r="W240" s="32">
        <v>1</v>
      </c>
    </row>
    <row r="241" spans="1:23">
      <c r="A241" s="31">
        <v>1316671</v>
      </c>
      <c r="B241" s="19">
        <v>4</v>
      </c>
      <c r="C241" s="19">
        <v>2</v>
      </c>
      <c r="D241" s="19">
        <v>5</v>
      </c>
      <c r="E241" s="19">
        <v>4</v>
      </c>
      <c r="F241" s="19">
        <v>4</v>
      </c>
      <c r="G241" s="19">
        <v>3</v>
      </c>
      <c r="H241" s="19">
        <v>3</v>
      </c>
      <c r="I241" s="19">
        <v>3</v>
      </c>
      <c r="J241" s="49">
        <v>4</v>
      </c>
      <c r="K241" s="41">
        <v>4</v>
      </c>
      <c r="L241" s="32">
        <v>8</v>
      </c>
      <c r="M241" s="32">
        <v>2004</v>
      </c>
      <c r="N241" s="32">
        <v>115</v>
      </c>
      <c r="O241" s="32">
        <v>3</v>
      </c>
      <c r="P241" s="32">
        <v>3</v>
      </c>
      <c r="Q241" s="33">
        <v>120</v>
      </c>
      <c r="R241" s="25">
        <v>0.39</v>
      </c>
      <c r="S241" s="25">
        <v>0.4</v>
      </c>
      <c r="T241" s="33">
        <v>347</v>
      </c>
      <c r="U241" s="32">
        <v>10</v>
      </c>
      <c r="V241" s="25">
        <v>0.57999999999999996</v>
      </c>
      <c r="W241" s="32">
        <v>1</v>
      </c>
    </row>
    <row r="242" spans="1:23">
      <c r="A242" s="31">
        <v>1466323</v>
      </c>
      <c r="B242" s="19">
        <v>4</v>
      </c>
      <c r="C242" s="19">
        <v>4</v>
      </c>
      <c r="D242" s="19">
        <v>5</v>
      </c>
      <c r="E242" s="19">
        <v>4</v>
      </c>
      <c r="F242" s="19">
        <v>5</v>
      </c>
      <c r="G242" s="19">
        <v>4</v>
      </c>
      <c r="H242" s="19">
        <v>3</v>
      </c>
      <c r="I242" s="19">
        <v>4</v>
      </c>
      <c r="J242" s="49">
        <v>3</v>
      </c>
      <c r="K242" s="41">
        <v>3</v>
      </c>
      <c r="L242" s="32">
        <v>9</v>
      </c>
      <c r="M242" s="32">
        <v>1993</v>
      </c>
      <c r="N242" s="32">
        <v>130</v>
      </c>
      <c r="O242" s="32">
        <v>4</v>
      </c>
      <c r="P242" s="32">
        <v>4</v>
      </c>
      <c r="Q242" s="33">
        <v>25</v>
      </c>
      <c r="R242" s="25">
        <v>0.55000000000000004</v>
      </c>
      <c r="S242" s="25">
        <v>0.17</v>
      </c>
      <c r="T242" s="33">
        <v>60</v>
      </c>
      <c r="U242" s="32">
        <v>2</v>
      </c>
      <c r="V242" s="25">
        <v>0.79</v>
      </c>
      <c r="W242" s="32">
        <v>0</v>
      </c>
    </row>
    <row r="243" spans="1:23">
      <c r="A243" s="31">
        <v>1691090</v>
      </c>
      <c r="B243" s="19">
        <v>4</v>
      </c>
      <c r="C243" s="19">
        <v>5</v>
      </c>
      <c r="D243" s="19">
        <v>5</v>
      </c>
      <c r="E243" s="19">
        <v>5</v>
      </c>
      <c r="F243" s="19">
        <v>5</v>
      </c>
      <c r="G243" s="19">
        <v>3</v>
      </c>
      <c r="H243" s="19">
        <v>3</v>
      </c>
      <c r="I243" s="19">
        <v>4</v>
      </c>
      <c r="J243" s="49">
        <v>5</v>
      </c>
      <c r="K243" s="41">
        <v>5</v>
      </c>
      <c r="L243" s="32">
        <v>9</v>
      </c>
      <c r="M243" s="32">
        <v>1993</v>
      </c>
      <c r="N243" s="32">
        <v>130</v>
      </c>
      <c r="O243" s="32">
        <v>4</v>
      </c>
      <c r="P243" s="32">
        <v>4</v>
      </c>
      <c r="Q243" s="33">
        <v>25</v>
      </c>
      <c r="R243" s="25">
        <v>0.55000000000000004</v>
      </c>
      <c r="S243" s="25">
        <v>0.17</v>
      </c>
      <c r="T243" s="33">
        <v>60</v>
      </c>
      <c r="U243" s="32">
        <v>2</v>
      </c>
      <c r="V243" s="25">
        <v>0.79</v>
      </c>
      <c r="W243" s="32">
        <v>0</v>
      </c>
    </row>
    <row r="244" spans="1:23">
      <c r="A244" s="31">
        <v>1558286</v>
      </c>
      <c r="B244" s="19">
        <v>4</v>
      </c>
      <c r="C244" s="19">
        <v>2</v>
      </c>
      <c r="D244" s="19">
        <v>2</v>
      </c>
      <c r="E244" s="19">
        <v>5</v>
      </c>
      <c r="F244" s="19">
        <v>4</v>
      </c>
      <c r="G244" s="19">
        <v>3</v>
      </c>
      <c r="H244" s="19">
        <v>2</v>
      </c>
      <c r="I244" s="19">
        <v>5</v>
      </c>
      <c r="J244" s="49">
        <v>5</v>
      </c>
      <c r="K244" s="41">
        <v>5</v>
      </c>
      <c r="L244" s="32">
        <v>9</v>
      </c>
      <c r="M244" s="32">
        <v>1993</v>
      </c>
      <c r="N244" s="32">
        <v>130</v>
      </c>
      <c r="O244" s="32">
        <v>4</v>
      </c>
      <c r="P244" s="32">
        <v>4</v>
      </c>
      <c r="Q244" s="33">
        <v>25</v>
      </c>
      <c r="R244" s="25">
        <v>0.55000000000000004</v>
      </c>
      <c r="S244" s="25">
        <v>0.17</v>
      </c>
      <c r="T244" s="33">
        <v>60</v>
      </c>
      <c r="U244" s="32">
        <v>2</v>
      </c>
      <c r="V244" s="25">
        <v>0.79</v>
      </c>
      <c r="W244" s="32">
        <v>0</v>
      </c>
    </row>
    <row r="245" spans="1:23">
      <c r="A245" s="31">
        <v>478932</v>
      </c>
      <c r="B245" s="19">
        <v>4</v>
      </c>
      <c r="C245" s="19">
        <v>3</v>
      </c>
      <c r="D245" s="19">
        <v>5</v>
      </c>
      <c r="E245" s="19">
        <v>3</v>
      </c>
      <c r="F245" s="19">
        <v>5</v>
      </c>
      <c r="G245" s="19">
        <v>4</v>
      </c>
      <c r="H245" s="19">
        <v>4</v>
      </c>
      <c r="I245" s="19">
        <v>4</v>
      </c>
      <c r="J245" s="49">
        <v>3</v>
      </c>
      <c r="K245" s="41">
        <v>4</v>
      </c>
      <c r="L245" s="32">
        <v>9</v>
      </c>
      <c r="M245" s="32">
        <v>1993</v>
      </c>
      <c r="N245" s="32">
        <v>130</v>
      </c>
      <c r="O245" s="32">
        <v>4</v>
      </c>
      <c r="P245" s="32">
        <v>4</v>
      </c>
      <c r="Q245" s="33">
        <v>25</v>
      </c>
      <c r="R245" s="25">
        <v>0.55000000000000004</v>
      </c>
      <c r="S245" s="25">
        <v>0.17</v>
      </c>
      <c r="T245" s="33">
        <v>60</v>
      </c>
      <c r="U245" s="32">
        <v>2</v>
      </c>
      <c r="V245" s="25">
        <v>0.79</v>
      </c>
      <c r="W245" s="32">
        <v>0</v>
      </c>
    </row>
    <row r="246" spans="1:23">
      <c r="A246" s="31">
        <v>1114324</v>
      </c>
      <c r="B246" s="19">
        <v>4</v>
      </c>
      <c r="C246" s="19">
        <v>3</v>
      </c>
      <c r="D246" s="19">
        <v>4</v>
      </c>
      <c r="E246" s="19">
        <v>3</v>
      </c>
      <c r="F246" s="19">
        <v>4</v>
      </c>
      <c r="G246" s="19">
        <v>4</v>
      </c>
      <c r="H246" s="19">
        <v>3</v>
      </c>
      <c r="I246" s="19">
        <v>4</v>
      </c>
      <c r="J246" s="49">
        <v>3</v>
      </c>
      <c r="K246" s="41">
        <v>4</v>
      </c>
      <c r="L246" s="32">
        <v>9</v>
      </c>
      <c r="M246" s="32">
        <v>1993</v>
      </c>
      <c r="N246" s="32">
        <v>130</v>
      </c>
      <c r="O246" s="32">
        <v>4</v>
      </c>
      <c r="P246" s="32">
        <v>4</v>
      </c>
      <c r="Q246" s="33">
        <v>25</v>
      </c>
      <c r="R246" s="25">
        <v>0.55000000000000004</v>
      </c>
      <c r="S246" s="25">
        <v>0.17</v>
      </c>
      <c r="T246" s="33">
        <v>60</v>
      </c>
      <c r="U246" s="32">
        <v>2</v>
      </c>
      <c r="V246" s="25">
        <v>0.79</v>
      </c>
      <c r="W246" s="32">
        <v>0</v>
      </c>
    </row>
    <row r="247" spans="1:23">
      <c r="A247" s="31">
        <v>1582151</v>
      </c>
      <c r="B247" s="19">
        <v>3</v>
      </c>
      <c r="C247" s="19">
        <v>3</v>
      </c>
      <c r="D247" s="19">
        <v>5</v>
      </c>
      <c r="E247" s="19">
        <v>5</v>
      </c>
      <c r="F247" s="19">
        <v>4</v>
      </c>
      <c r="G247" s="19">
        <v>4</v>
      </c>
      <c r="H247" s="19">
        <v>3</v>
      </c>
      <c r="I247" s="19">
        <v>3</v>
      </c>
      <c r="J247" s="49">
        <v>4</v>
      </c>
      <c r="K247" s="41">
        <v>4</v>
      </c>
      <c r="L247" s="32">
        <v>9</v>
      </c>
      <c r="M247" s="32">
        <v>1993</v>
      </c>
      <c r="N247" s="32">
        <v>130</v>
      </c>
      <c r="O247" s="32">
        <v>4</v>
      </c>
      <c r="P247" s="32">
        <v>4</v>
      </c>
      <c r="Q247" s="33">
        <v>25</v>
      </c>
      <c r="R247" s="25">
        <v>0.55000000000000004</v>
      </c>
      <c r="S247" s="25">
        <v>0.17</v>
      </c>
      <c r="T247" s="33">
        <v>60</v>
      </c>
      <c r="U247" s="32">
        <v>2</v>
      </c>
      <c r="V247" s="25">
        <v>0.79</v>
      </c>
      <c r="W247" s="32">
        <v>0</v>
      </c>
    </row>
    <row r="248" spans="1:23">
      <c r="A248" s="31">
        <v>2238060</v>
      </c>
      <c r="B248" s="19">
        <v>5</v>
      </c>
      <c r="C248" s="19">
        <v>5</v>
      </c>
      <c r="D248" s="19">
        <v>5</v>
      </c>
      <c r="E248" s="19">
        <v>5</v>
      </c>
      <c r="F248" s="19">
        <v>5</v>
      </c>
      <c r="G248" s="19">
        <v>4</v>
      </c>
      <c r="H248" s="19">
        <v>5</v>
      </c>
      <c r="I248" s="19">
        <v>5</v>
      </c>
      <c r="J248" s="49">
        <v>5</v>
      </c>
      <c r="K248" s="41">
        <v>4</v>
      </c>
      <c r="L248" s="32">
        <v>9</v>
      </c>
      <c r="M248" s="32">
        <v>1993</v>
      </c>
      <c r="N248" s="32">
        <v>130</v>
      </c>
      <c r="O248" s="32">
        <v>4</v>
      </c>
      <c r="P248" s="32">
        <v>4</v>
      </c>
      <c r="Q248" s="33">
        <v>25</v>
      </c>
      <c r="R248" s="25">
        <v>0.55000000000000004</v>
      </c>
      <c r="S248" s="25">
        <v>0.17</v>
      </c>
      <c r="T248" s="33">
        <v>60</v>
      </c>
      <c r="U248" s="32">
        <v>2</v>
      </c>
      <c r="V248" s="25">
        <v>0.79</v>
      </c>
      <c r="W248" s="32">
        <v>0</v>
      </c>
    </row>
    <row r="249" spans="1:23">
      <c r="A249" s="31">
        <v>774602</v>
      </c>
      <c r="B249" s="19">
        <v>5</v>
      </c>
      <c r="C249" s="19">
        <v>5</v>
      </c>
      <c r="D249" s="19">
        <v>5</v>
      </c>
      <c r="E249" s="19">
        <v>5</v>
      </c>
      <c r="F249" s="19">
        <v>5</v>
      </c>
      <c r="G249" s="19">
        <v>4</v>
      </c>
      <c r="H249" s="19">
        <v>3</v>
      </c>
      <c r="I249" s="19">
        <v>5</v>
      </c>
      <c r="J249" s="49">
        <v>4</v>
      </c>
      <c r="K249" s="41">
        <v>5</v>
      </c>
      <c r="L249" s="32">
        <v>9</v>
      </c>
      <c r="M249" s="32">
        <v>1993</v>
      </c>
      <c r="N249" s="32">
        <v>130</v>
      </c>
      <c r="O249" s="32">
        <v>4</v>
      </c>
      <c r="P249" s="32">
        <v>4</v>
      </c>
      <c r="Q249" s="33">
        <v>25</v>
      </c>
      <c r="R249" s="25">
        <v>0.55000000000000004</v>
      </c>
      <c r="S249" s="25">
        <v>0.17</v>
      </c>
      <c r="T249" s="33">
        <v>60</v>
      </c>
      <c r="U249" s="32">
        <v>2</v>
      </c>
      <c r="V249" s="25">
        <v>0.79</v>
      </c>
      <c r="W249" s="32">
        <v>0</v>
      </c>
    </row>
    <row r="250" spans="1:23">
      <c r="A250" s="31">
        <v>2320222</v>
      </c>
      <c r="B250" s="19">
        <v>4</v>
      </c>
      <c r="C250" s="19">
        <v>3</v>
      </c>
      <c r="D250" s="19">
        <v>5</v>
      </c>
      <c r="E250" s="19">
        <v>5</v>
      </c>
      <c r="F250" s="19">
        <v>5</v>
      </c>
      <c r="G250" s="19">
        <v>4</v>
      </c>
      <c r="H250" s="19">
        <v>5</v>
      </c>
      <c r="I250" s="19">
        <v>5</v>
      </c>
      <c r="J250" s="49">
        <v>5</v>
      </c>
      <c r="K250" s="41">
        <v>5</v>
      </c>
      <c r="L250" s="32">
        <v>9</v>
      </c>
      <c r="M250" s="32">
        <v>1993</v>
      </c>
      <c r="N250" s="32">
        <v>130</v>
      </c>
      <c r="O250" s="32">
        <v>4</v>
      </c>
      <c r="P250" s="32">
        <v>4</v>
      </c>
      <c r="Q250" s="33">
        <v>25</v>
      </c>
      <c r="R250" s="25">
        <v>0.55000000000000004</v>
      </c>
      <c r="S250" s="25">
        <v>0.17</v>
      </c>
      <c r="T250" s="33">
        <v>60</v>
      </c>
      <c r="U250" s="32">
        <v>2</v>
      </c>
      <c r="V250" s="25">
        <v>0.79</v>
      </c>
      <c r="W250" s="32">
        <v>0</v>
      </c>
    </row>
    <row r="251" spans="1:23">
      <c r="A251" s="31">
        <v>2283770</v>
      </c>
      <c r="B251" s="19">
        <v>5</v>
      </c>
      <c r="C251" s="19">
        <v>5</v>
      </c>
      <c r="D251" s="19">
        <v>5</v>
      </c>
      <c r="E251" s="19">
        <v>5</v>
      </c>
      <c r="F251" s="19">
        <v>5</v>
      </c>
      <c r="G251" s="19">
        <v>5</v>
      </c>
      <c r="H251" s="19">
        <v>3</v>
      </c>
      <c r="I251" s="19">
        <v>4</v>
      </c>
      <c r="J251" s="49">
        <v>5</v>
      </c>
      <c r="K251" s="41">
        <v>3</v>
      </c>
      <c r="L251" s="32">
        <v>9</v>
      </c>
      <c r="M251" s="32">
        <v>1993</v>
      </c>
      <c r="N251" s="32">
        <v>130</v>
      </c>
      <c r="O251" s="32">
        <v>4</v>
      </c>
      <c r="P251" s="32">
        <v>4</v>
      </c>
      <c r="Q251" s="33">
        <v>25</v>
      </c>
      <c r="R251" s="25">
        <v>0.55000000000000004</v>
      </c>
      <c r="S251" s="25">
        <v>0.17</v>
      </c>
      <c r="T251" s="33">
        <v>60</v>
      </c>
      <c r="U251" s="32">
        <v>2</v>
      </c>
      <c r="V251" s="25">
        <v>0.79</v>
      </c>
      <c r="W251" s="32">
        <v>0</v>
      </c>
    </row>
    <row r="252" spans="1:23">
      <c r="A252" s="31">
        <v>2349412</v>
      </c>
      <c r="B252" s="19">
        <v>5</v>
      </c>
      <c r="C252" s="19">
        <v>5</v>
      </c>
      <c r="D252" s="19">
        <v>4</v>
      </c>
      <c r="E252" s="19">
        <v>5</v>
      </c>
      <c r="F252" s="19">
        <v>5</v>
      </c>
      <c r="G252" s="19">
        <v>3</v>
      </c>
      <c r="H252" s="19">
        <v>3</v>
      </c>
      <c r="I252" s="19">
        <v>4</v>
      </c>
      <c r="J252" s="49">
        <v>4</v>
      </c>
      <c r="K252" s="41">
        <v>5</v>
      </c>
      <c r="L252" s="32">
        <v>9</v>
      </c>
      <c r="M252" s="32">
        <v>1993</v>
      </c>
      <c r="N252" s="32">
        <v>130</v>
      </c>
      <c r="O252" s="32">
        <v>4</v>
      </c>
      <c r="P252" s="32">
        <v>4</v>
      </c>
      <c r="Q252" s="33">
        <v>25</v>
      </c>
      <c r="R252" s="25">
        <v>0.55000000000000004</v>
      </c>
      <c r="S252" s="25">
        <v>0.17</v>
      </c>
      <c r="T252" s="33">
        <v>60</v>
      </c>
      <c r="U252" s="32">
        <v>2</v>
      </c>
      <c r="V252" s="25">
        <v>0.79</v>
      </c>
      <c r="W252" s="32">
        <v>0</v>
      </c>
    </row>
    <row r="253" spans="1:23">
      <c r="A253" s="31">
        <v>370735</v>
      </c>
      <c r="B253" s="19">
        <v>3</v>
      </c>
      <c r="C253" s="19">
        <v>3</v>
      </c>
      <c r="D253" s="19">
        <v>4</v>
      </c>
      <c r="E253" s="19">
        <v>4</v>
      </c>
      <c r="F253" s="19">
        <v>4</v>
      </c>
      <c r="G253" s="19">
        <v>4</v>
      </c>
      <c r="H253" s="19">
        <v>2</v>
      </c>
      <c r="I253" s="19">
        <v>2</v>
      </c>
      <c r="J253" s="49">
        <v>3</v>
      </c>
      <c r="K253" s="41">
        <v>3</v>
      </c>
      <c r="L253" s="32">
        <v>9</v>
      </c>
      <c r="M253" s="32">
        <v>1993</v>
      </c>
      <c r="N253" s="32">
        <v>130</v>
      </c>
      <c r="O253" s="32">
        <v>4</v>
      </c>
      <c r="P253" s="32">
        <v>4</v>
      </c>
      <c r="Q253" s="33">
        <v>25</v>
      </c>
      <c r="R253" s="25">
        <v>0.55000000000000004</v>
      </c>
      <c r="S253" s="25">
        <v>0.17</v>
      </c>
      <c r="T253" s="33">
        <v>60</v>
      </c>
      <c r="U253" s="32">
        <v>2</v>
      </c>
      <c r="V253" s="25">
        <v>0.79</v>
      </c>
      <c r="W253" s="32">
        <v>0</v>
      </c>
    </row>
    <row r="254" spans="1:23">
      <c r="A254" s="31">
        <v>2297136</v>
      </c>
      <c r="B254" s="19">
        <v>3</v>
      </c>
      <c r="C254" s="19">
        <v>2</v>
      </c>
      <c r="D254" s="19">
        <v>5</v>
      </c>
      <c r="E254" s="19">
        <v>5</v>
      </c>
      <c r="F254" s="19">
        <v>4</v>
      </c>
      <c r="G254" s="19">
        <v>1</v>
      </c>
      <c r="H254" s="19">
        <v>1</v>
      </c>
      <c r="I254" s="19">
        <v>3</v>
      </c>
      <c r="J254" s="49">
        <v>5</v>
      </c>
      <c r="K254" s="41">
        <v>4</v>
      </c>
      <c r="L254" s="32">
        <v>9</v>
      </c>
      <c r="M254" s="32">
        <v>1993</v>
      </c>
      <c r="N254" s="32">
        <v>130</v>
      </c>
      <c r="O254" s="32">
        <v>4</v>
      </c>
      <c r="P254" s="32">
        <v>4</v>
      </c>
      <c r="Q254" s="33">
        <v>25</v>
      </c>
      <c r="R254" s="25">
        <v>0.55000000000000004</v>
      </c>
      <c r="S254" s="25">
        <v>0.17</v>
      </c>
      <c r="T254" s="33">
        <v>60</v>
      </c>
      <c r="U254" s="32">
        <v>2</v>
      </c>
      <c r="V254" s="25">
        <v>0.79</v>
      </c>
      <c r="W254" s="32">
        <v>0</v>
      </c>
    </row>
    <row r="255" spans="1:23">
      <c r="A255" s="31">
        <v>521315</v>
      </c>
      <c r="B255" s="19">
        <v>4</v>
      </c>
      <c r="C255" s="19">
        <v>4</v>
      </c>
      <c r="D255" s="19">
        <v>5</v>
      </c>
      <c r="E255" s="19">
        <v>5</v>
      </c>
      <c r="F255" s="19">
        <v>5</v>
      </c>
      <c r="G255" s="19">
        <v>3</v>
      </c>
      <c r="H255" s="19">
        <v>4</v>
      </c>
      <c r="I255" s="19">
        <v>4</v>
      </c>
      <c r="J255" s="49">
        <v>4</v>
      </c>
      <c r="K255" s="41">
        <v>5</v>
      </c>
      <c r="L255" s="32">
        <v>9</v>
      </c>
      <c r="M255" s="32">
        <v>1993</v>
      </c>
      <c r="N255" s="32">
        <v>130</v>
      </c>
      <c r="O255" s="32">
        <v>4</v>
      </c>
      <c r="P255" s="32">
        <v>4</v>
      </c>
      <c r="Q255" s="33">
        <v>25</v>
      </c>
      <c r="R255" s="25">
        <v>0.55000000000000004</v>
      </c>
      <c r="S255" s="25">
        <v>0.17</v>
      </c>
      <c r="T255" s="33">
        <v>60</v>
      </c>
      <c r="U255" s="32">
        <v>2</v>
      </c>
      <c r="V255" s="25">
        <v>0.79</v>
      </c>
      <c r="W255" s="32">
        <v>0</v>
      </c>
    </row>
    <row r="256" spans="1:23">
      <c r="A256" s="31">
        <v>1624047</v>
      </c>
      <c r="B256" s="19">
        <v>4</v>
      </c>
      <c r="C256" s="19">
        <v>5</v>
      </c>
      <c r="D256" s="19">
        <v>5</v>
      </c>
      <c r="E256" s="19">
        <v>5</v>
      </c>
      <c r="F256" s="19">
        <v>5</v>
      </c>
      <c r="G256" s="19">
        <v>3</v>
      </c>
      <c r="H256" s="19">
        <v>4</v>
      </c>
      <c r="I256" s="19">
        <v>4</v>
      </c>
      <c r="J256" s="49">
        <v>5</v>
      </c>
      <c r="K256" s="41">
        <v>4</v>
      </c>
      <c r="L256" s="32">
        <v>9</v>
      </c>
      <c r="M256" s="32">
        <v>1993</v>
      </c>
      <c r="N256" s="32">
        <v>130</v>
      </c>
      <c r="O256" s="32">
        <v>4</v>
      </c>
      <c r="P256" s="32">
        <v>4</v>
      </c>
      <c r="Q256" s="33">
        <v>25</v>
      </c>
      <c r="R256" s="25">
        <v>0.55000000000000004</v>
      </c>
      <c r="S256" s="25">
        <v>0.17</v>
      </c>
      <c r="T256" s="33">
        <v>60</v>
      </c>
      <c r="U256" s="32">
        <v>2</v>
      </c>
      <c r="V256" s="25">
        <v>0.79</v>
      </c>
      <c r="W256" s="32">
        <v>0</v>
      </c>
    </row>
    <row r="257" spans="1:23">
      <c r="A257" s="31">
        <v>1421913</v>
      </c>
      <c r="B257" s="19">
        <v>3</v>
      </c>
      <c r="C257" s="19">
        <v>3</v>
      </c>
      <c r="D257" s="19">
        <v>5</v>
      </c>
      <c r="E257" s="19">
        <v>5</v>
      </c>
      <c r="F257" s="19">
        <v>5</v>
      </c>
      <c r="G257" s="19">
        <v>4</v>
      </c>
      <c r="H257" s="19">
        <v>3</v>
      </c>
      <c r="I257" s="19">
        <v>4</v>
      </c>
      <c r="J257" s="49">
        <v>5</v>
      </c>
      <c r="K257" s="41">
        <v>4</v>
      </c>
      <c r="L257" s="32">
        <v>9</v>
      </c>
      <c r="M257" s="32">
        <v>1993</v>
      </c>
      <c r="N257" s="32">
        <v>130</v>
      </c>
      <c r="O257" s="32">
        <v>4</v>
      </c>
      <c r="P257" s="32">
        <v>4</v>
      </c>
      <c r="Q257" s="33">
        <v>25</v>
      </c>
      <c r="R257" s="25">
        <v>0.55000000000000004</v>
      </c>
      <c r="S257" s="25">
        <v>0.17</v>
      </c>
      <c r="T257" s="33">
        <v>60</v>
      </c>
      <c r="U257" s="32">
        <v>2</v>
      </c>
      <c r="V257" s="25">
        <v>0.79</v>
      </c>
      <c r="W257" s="32">
        <v>0</v>
      </c>
    </row>
    <row r="258" spans="1:23">
      <c r="A258" s="31">
        <v>1852040</v>
      </c>
      <c r="B258" s="19">
        <v>3</v>
      </c>
      <c r="C258" s="19">
        <v>2</v>
      </c>
      <c r="D258" s="19">
        <v>2</v>
      </c>
      <c r="E258" s="19">
        <v>4</v>
      </c>
      <c r="F258" s="19">
        <v>5</v>
      </c>
      <c r="G258" s="19">
        <v>3</v>
      </c>
      <c r="H258" s="19">
        <v>2</v>
      </c>
      <c r="I258" s="19">
        <v>4</v>
      </c>
      <c r="J258" s="49">
        <v>1</v>
      </c>
      <c r="K258" s="41">
        <v>2</v>
      </c>
      <c r="L258" s="32">
        <v>9</v>
      </c>
      <c r="M258" s="32">
        <v>1993</v>
      </c>
      <c r="N258" s="32">
        <v>130</v>
      </c>
      <c r="O258" s="32">
        <v>4</v>
      </c>
      <c r="P258" s="32">
        <v>4</v>
      </c>
      <c r="Q258" s="33">
        <v>25</v>
      </c>
      <c r="R258" s="25">
        <v>0.55000000000000004</v>
      </c>
      <c r="S258" s="25">
        <v>0.17</v>
      </c>
      <c r="T258" s="33">
        <v>60</v>
      </c>
      <c r="U258" s="32">
        <v>2</v>
      </c>
      <c r="V258" s="25">
        <v>0.79</v>
      </c>
      <c r="W258" s="32">
        <v>0</v>
      </c>
    </row>
    <row r="259" spans="1:23">
      <c r="A259" s="31">
        <v>380505</v>
      </c>
      <c r="B259" s="19">
        <v>5</v>
      </c>
      <c r="C259" s="19">
        <v>4</v>
      </c>
      <c r="D259" s="19">
        <v>5</v>
      </c>
      <c r="E259" s="19">
        <v>5</v>
      </c>
      <c r="F259" s="19">
        <v>4</v>
      </c>
      <c r="G259" s="19">
        <v>4</v>
      </c>
      <c r="H259" s="19">
        <v>4</v>
      </c>
      <c r="I259" s="19">
        <v>4</v>
      </c>
      <c r="J259" s="49">
        <v>4</v>
      </c>
      <c r="K259" s="41">
        <v>4</v>
      </c>
      <c r="L259" s="32">
        <v>9</v>
      </c>
      <c r="M259" s="32">
        <v>1993</v>
      </c>
      <c r="N259" s="32">
        <v>130</v>
      </c>
      <c r="O259" s="32">
        <v>4</v>
      </c>
      <c r="P259" s="32">
        <v>4</v>
      </c>
      <c r="Q259" s="33">
        <v>25</v>
      </c>
      <c r="R259" s="25">
        <v>0.55000000000000004</v>
      </c>
      <c r="S259" s="25">
        <v>0.17</v>
      </c>
      <c r="T259" s="33">
        <v>60</v>
      </c>
      <c r="U259" s="32">
        <v>2</v>
      </c>
      <c r="V259" s="25">
        <v>0.79</v>
      </c>
      <c r="W259" s="32">
        <v>0</v>
      </c>
    </row>
    <row r="260" spans="1:23">
      <c r="A260" s="31">
        <v>2023518</v>
      </c>
      <c r="B260" s="19">
        <v>5</v>
      </c>
      <c r="C260" s="19">
        <v>4</v>
      </c>
      <c r="D260" s="19">
        <v>5</v>
      </c>
      <c r="E260" s="19">
        <v>5</v>
      </c>
      <c r="F260" s="19">
        <v>5</v>
      </c>
      <c r="G260" s="19">
        <v>4</v>
      </c>
      <c r="H260" s="19">
        <v>2</v>
      </c>
      <c r="I260" s="19">
        <v>5</v>
      </c>
      <c r="J260" s="49">
        <v>4</v>
      </c>
      <c r="K260" s="41">
        <v>4</v>
      </c>
      <c r="L260" s="32">
        <v>9</v>
      </c>
      <c r="M260" s="32">
        <v>1993</v>
      </c>
      <c r="N260" s="32">
        <v>130</v>
      </c>
      <c r="O260" s="32">
        <v>4</v>
      </c>
      <c r="P260" s="32">
        <v>4</v>
      </c>
      <c r="Q260" s="33">
        <v>25</v>
      </c>
      <c r="R260" s="25">
        <v>0.55000000000000004</v>
      </c>
      <c r="S260" s="25">
        <v>0.17</v>
      </c>
      <c r="T260" s="33">
        <v>60</v>
      </c>
      <c r="U260" s="32">
        <v>2</v>
      </c>
      <c r="V260" s="25">
        <v>0.79</v>
      </c>
      <c r="W260" s="32">
        <v>0</v>
      </c>
    </row>
    <row r="261" spans="1:23">
      <c r="A261" s="31">
        <v>1388216</v>
      </c>
      <c r="B261" s="19">
        <v>4</v>
      </c>
      <c r="C261" s="19">
        <v>5</v>
      </c>
      <c r="D261" s="19">
        <v>5</v>
      </c>
      <c r="E261" s="19">
        <v>5</v>
      </c>
      <c r="F261" s="19">
        <v>4</v>
      </c>
      <c r="G261" s="19">
        <v>4</v>
      </c>
      <c r="H261" s="19">
        <v>4</v>
      </c>
      <c r="I261" s="19">
        <v>3</v>
      </c>
      <c r="J261" s="49">
        <v>5</v>
      </c>
      <c r="K261" s="41">
        <v>4</v>
      </c>
      <c r="L261" s="32">
        <v>9</v>
      </c>
      <c r="M261" s="32">
        <v>1993</v>
      </c>
      <c r="N261" s="32">
        <v>130</v>
      </c>
      <c r="O261" s="32">
        <v>4</v>
      </c>
      <c r="P261" s="32">
        <v>4</v>
      </c>
      <c r="Q261" s="33">
        <v>25</v>
      </c>
      <c r="R261" s="25">
        <v>0.55000000000000004</v>
      </c>
      <c r="S261" s="25">
        <v>0.17</v>
      </c>
      <c r="T261" s="33">
        <v>60</v>
      </c>
      <c r="U261" s="32">
        <v>2</v>
      </c>
      <c r="V261" s="25">
        <v>0.79</v>
      </c>
      <c r="W261" s="32">
        <v>0</v>
      </c>
    </row>
    <row r="262" spans="1:23">
      <c r="A262" s="31">
        <v>697038</v>
      </c>
      <c r="B262" s="19">
        <v>5</v>
      </c>
      <c r="C262" s="19">
        <v>5</v>
      </c>
      <c r="D262" s="19">
        <v>5</v>
      </c>
      <c r="E262" s="19">
        <v>5</v>
      </c>
      <c r="F262" s="19">
        <v>5</v>
      </c>
      <c r="G262" s="19">
        <v>4</v>
      </c>
      <c r="H262" s="19">
        <v>5</v>
      </c>
      <c r="I262" s="19">
        <v>3</v>
      </c>
      <c r="J262" s="49">
        <v>4</v>
      </c>
      <c r="K262" s="41">
        <v>5</v>
      </c>
      <c r="L262" s="32">
        <v>9</v>
      </c>
      <c r="M262" s="32">
        <v>1993</v>
      </c>
      <c r="N262" s="32">
        <v>130</v>
      </c>
      <c r="O262" s="32">
        <v>4</v>
      </c>
      <c r="P262" s="32">
        <v>4</v>
      </c>
      <c r="Q262" s="33">
        <v>25</v>
      </c>
      <c r="R262" s="25">
        <v>0.55000000000000004</v>
      </c>
      <c r="S262" s="25">
        <v>0.17</v>
      </c>
      <c r="T262" s="33">
        <v>60</v>
      </c>
      <c r="U262" s="32">
        <v>2</v>
      </c>
      <c r="V262" s="25">
        <v>0.79</v>
      </c>
      <c r="W262" s="32">
        <v>0</v>
      </c>
    </row>
    <row r="263" spans="1:23">
      <c r="A263" s="31">
        <v>1374197</v>
      </c>
      <c r="B263" s="19">
        <v>3</v>
      </c>
      <c r="C263" s="19">
        <v>3</v>
      </c>
      <c r="D263" s="19">
        <v>4</v>
      </c>
      <c r="E263" s="19">
        <v>5</v>
      </c>
      <c r="F263" s="19">
        <v>4</v>
      </c>
      <c r="G263" s="19">
        <v>4</v>
      </c>
      <c r="H263" s="19">
        <v>3</v>
      </c>
      <c r="I263" s="19">
        <v>4</v>
      </c>
      <c r="J263" s="49">
        <v>4</v>
      </c>
      <c r="K263" s="41">
        <v>4</v>
      </c>
      <c r="L263" s="32">
        <v>9</v>
      </c>
      <c r="M263" s="32">
        <v>1993</v>
      </c>
      <c r="N263" s="32">
        <v>130</v>
      </c>
      <c r="O263" s="32">
        <v>4</v>
      </c>
      <c r="P263" s="32">
        <v>4</v>
      </c>
      <c r="Q263" s="33">
        <v>25</v>
      </c>
      <c r="R263" s="25">
        <v>0.55000000000000004</v>
      </c>
      <c r="S263" s="25">
        <v>0.17</v>
      </c>
      <c r="T263" s="33">
        <v>60</v>
      </c>
      <c r="U263" s="32">
        <v>2</v>
      </c>
      <c r="V263" s="25">
        <v>0.79</v>
      </c>
      <c r="W263" s="32">
        <v>0</v>
      </c>
    </row>
    <row r="264" spans="1:23">
      <c r="A264" s="31">
        <v>16272</v>
      </c>
      <c r="B264" s="19">
        <v>3</v>
      </c>
      <c r="C264" s="19">
        <v>2</v>
      </c>
      <c r="D264" s="19">
        <v>4</v>
      </c>
      <c r="E264" s="19">
        <v>4</v>
      </c>
      <c r="F264" s="19">
        <v>3</v>
      </c>
      <c r="G264" s="19">
        <v>3</v>
      </c>
      <c r="H264" s="19">
        <v>4</v>
      </c>
      <c r="I264" s="19">
        <v>4</v>
      </c>
      <c r="J264" s="49">
        <v>4</v>
      </c>
      <c r="K264" s="41">
        <v>4</v>
      </c>
      <c r="L264" s="32">
        <v>9</v>
      </c>
      <c r="M264" s="32">
        <v>1993</v>
      </c>
      <c r="N264" s="32">
        <v>130</v>
      </c>
      <c r="O264" s="32">
        <v>4</v>
      </c>
      <c r="P264" s="32">
        <v>4</v>
      </c>
      <c r="Q264" s="33">
        <v>25</v>
      </c>
      <c r="R264" s="25">
        <v>0.55000000000000004</v>
      </c>
      <c r="S264" s="25">
        <v>0.17</v>
      </c>
      <c r="T264" s="33">
        <v>60</v>
      </c>
      <c r="U264" s="32">
        <v>2</v>
      </c>
      <c r="V264" s="25">
        <v>0.79</v>
      </c>
      <c r="W264" s="32">
        <v>0</v>
      </c>
    </row>
    <row r="265" spans="1:23">
      <c r="A265" s="31">
        <v>1793717</v>
      </c>
      <c r="B265" s="19">
        <v>4</v>
      </c>
      <c r="C265" s="19">
        <v>4</v>
      </c>
      <c r="D265" s="19">
        <v>5</v>
      </c>
      <c r="E265" s="19">
        <v>5</v>
      </c>
      <c r="F265" s="19">
        <v>5</v>
      </c>
      <c r="G265" s="19">
        <v>5</v>
      </c>
      <c r="H265" s="19">
        <v>5</v>
      </c>
      <c r="I265" s="19">
        <v>5</v>
      </c>
      <c r="J265" s="49">
        <v>5</v>
      </c>
      <c r="K265" s="41">
        <v>5</v>
      </c>
      <c r="L265" s="32">
        <v>9</v>
      </c>
      <c r="M265" s="32">
        <v>1993</v>
      </c>
      <c r="N265" s="32">
        <v>130</v>
      </c>
      <c r="O265" s="32">
        <v>4</v>
      </c>
      <c r="P265" s="32">
        <v>4</v>
      </c>
      <c r="Q265" s="33">
        <v>25</v>
      </c>
      <c r="R265" s="25">
        <v>0.55000000000000004</v>
      </c>
      <c r="S265" s="25">
        <v>0.17</v>
      </c>
      <c r="T265" s="33">
        <v>60</v>
      </c>
      <c r="U265" s="32">
        <v>2</v>
      </c>
      <c r="V265" s="25">
        <v>0.79</v>
      </c>
      <c r="W265" s="32">
        <v>0</v>
      </c>
    </row>
    <row r="266" spans="1:23">
      <c r="A266" s="31">
        <v>958687</v>
      </c>
      <c r="B266" s="19">
        <v>4</v>
      </c>
      <c r="C266" s="19">
        <v>4</v>
      </c>
      <c r="D266" s="19">
        <v>5</v>
      </c>
      <c r="E266" s="19">
        <v>5</v>
      </c>
      <c r="F266" s="19">
        <v>4</v>
      </c>
      <c r="G266" s="19">
        <v>3</v>
      </c>
      <c r="H266" s="19">
        <v>4</v>
      </c>
      <c r="I266" s="19">
        <v>3</v>
      </c>
      <c r="J266" s="49">
        <v>5</v>
      </c>
      <c r="K266" s="41">
        <v>4</v>
      </c>
      <c r="L266" s="32">
        <v>9</v>
      </c>
      <c r="M266" s="32">
        <v>1993</v>
      </c>
      <c r="N266" s="32">
        <v>130</v>
      </c>
      <c r="O266" s="32">
        <v>4</v>
      </c>
      <c r="P266" s="32">
        <v>4</v>
      </c>
      <c r="Q266" s="33">
        <v>25</v>
      </c>
      <c r="R266" s="25">
        <v>0.55000000000000004</v>
      </c>
      <c r="S266" s="25">
        <v>0.17</v>
      </c>
      <c r="T266" s="33">
        <v>60</v>
      </c>
      <c r="U266" s="32">
        <v>2</v>
      </c>
      <c r="V266" s="25">
        <v>0.79</v>
      </c>
      <c r="W266" s="32">
        <v>0</v>
      </c>
    </row>
    <row r="267" spans="1:23">
      <c r="A267" s="31">
        <v>782075</v>
      </c>
      <c r="B267" s="19">
        <v>5</v>
      </c>
      <c r="C267" s="19">
        <v>4</v>
      </c>
      <c r="D267" s="19">
        <v>5</v>
      </c>
      <c r="E267" s="19">
        <v>5</v>
      </c>
      <c r="F267" s="19">
        <v>5</v>
      </c>
      <c r="G267" s="19">
        <v>5</v>
      </c>
      <c r="H267" s="19">
        <v>4</v>
      </c>
      <c r="I267" s="19">
        <v>5</v>
      </c>
      <c r="J267" s="49">
        <v>5</v>
      </c>
      <c r="K267" s="41">
        <v>4</v>
      </c>
      <c r="L267" s="32">
        <v>9</v>
      </c>
      <c r="M267" s="32">
        <v>1993</v>
      </c>
      <c r="N267" s="32">
        <v>130</v>
      </c>
      <c r="O267" s="32">
        <v>4</v>
      </c>
      <c r="P267" s="32">
        <v>4</v>
      </c>
      <c r="Q267" s="33">
        <v>25</v>
      </c>
      <c r="R267" s="25">
        <v>0.55000000000000004</v>
      </c>
      <c r="S267" s="25">
        <v>0.17</v>
      </c>
      <c r="T267" s="33">
        <v>60</v>
      </c>
      <c r="U267" s="32">
        <v>2</v>
      </c>
      <c r="V267" s="25">
        <v>0.79</v>
      </c>
      <c r="W267" s="32">
        <v>0</v>
      </c>
    </row>
    <row r="268" spans="1:23">
      <c r="A268" s="31">
        <v>825819</v>
      </c>
      <c r="B268" s="19">
        <v>4</v>
      </c>
      <c r="C268" s="19">
        <v>3</v>
      </c>
      <c r="D268" s="19">
        <v>4</v>
      </c>
      <c r="E268" s="19">
        <v>3</v>
      </c>
      <c r="F268" s="19">
        <v>4</v>
      </c>
      <c r="G268" s="19">
        <v>3</v>
      </c>
      <c r="H268" s="19">
        <v>3</v>
      </c>
      <c r="I268" s="19">
        <v>4</v>
      </c>
      <c r="J268" s="49">
        <v>5</v>
      </c>
      <c r="K268" s="41">
        <v>5</v>
      </c>
      <c r="L268" s="32">
        <v>9</v>
      </c>
      <c r="M268" s="32">
        <v>1993</v>
      </c>
      <c r="N268" s="32">
        <v>130</v>
      </c>
      <c r="O268" s="32">
        <v>4</v>
      </c>
      <c r="P268" s="32">
        <v>4</v>
      </c>
      <c r="Q268" s="33">
        <v>25</v>
      </c>
      <c r="R268" s="25">
        <v>0.55000000000000004</v>
      </c>
      <c r="S268" s="25">
        <v>0.17</v>
      </c>
      <c r="T268" s="33">
        <v>60</v>
      </c>
      <c r="U268" s="32">
        <v>2</v>
      </c>
      <c r="V268" s="25">
        <v>0.79</v>
      </c>
      <c r="W268" s="32">
        <v>0</v>
      </c>
    </row>
    <row r="269" spans="1:23">
      <c r="A269" s="31">
        <v>762998</v>
      </c>
      <c r="B269" s="19">
        <v>4</v>
      </c>
      <c r="C269" s="19">
        <v>3</v>
      </c>
      <c r="D269" s="19">
        <v>5</v>
      </c>
      <c r="E269" s="19">
        <v>5</v>
      </c>
      <c r="F269" s="19">
        <v>4</v>
      </c>
      <c r="G269" s="19">
        <v>3</v>
      </c>
      <c r="H269" s="19">
        <v>5</v>
      </c>
      <c r="I269" s="19">
        <v>4</v>
      </c>
      <c r="J269" s="49">
        <v>5</v>
      </c>
      <c r="K269" s="41">
        <v>5</v>
      </c>
      <c r="L269" s="32">
        <v>9</v>
      </c>
      <c r="M269" s="32">
        <v>1993</v>
      </c>
      <c r="N269" s="32">
        <v>130</v>
      </c>
      <c r="O269" s="32">
        <v>4</v>
      </c>
      <c r="P269" s="32">
        <v>4</v>
      </c>
      <c r="Q269" s="33">
        <v>25</v>
      </c>
      <c r="R269" s="25">
        <v>0.55000000000000004</v>
      </c>
      <c r="S269" s="25">
        <v>0.17</v>
      </c>
      <c r="T269" s="33">
        <v>60</v>
      </c>
      <c r="U269" s="32">
        <v>2</v>
      </c>
      <c r="V269" s="25">
        <v>0.79</v>
      </c>
      <c r="W269" s="32">
        <v>0</v>
      </c>
    </row>
    <row r="270" spans="1:23">
      <c r="A270" s="31">
        <v>1002688</v>
      </c>
      <c r="B270" s="19">
        <v>3</v>
      </c>
      <c r="C270" s="19">
        <v>4</v>
      </c>
      <c r="D270" s="19">
        <v>5</v>
      </c>
      <c r="E270" s="19">
        <v>5</v>
      </c>
      <c r="F270" s="19">
        <v>5</v>
      </c>
      <c r="G270" s="19">
        <v>3</v>
      </c>
      <c r="H270" s="19">
        <v>4</v>
      </c>
      <c r="I270" s="19">
        <v>2</v>
      </c>
      <c r="J270" s="49">
        <v>5</v>
      </c>
      <c r="K270" s="41">
        <v>4</v>
      </c>
      <c r="L270" s="32">
        <v>9</v>
      </c>
      <c r="M270" s="32">
        <v>1993</v>
      </c>
      <c r="N270" s="32">
        <v>130</v>
      </c>
      <c r="O270" s="32">
        <v>4</v>
      </c>
      <c r="P270" s="32">
        <v>4</v>
      </c>
      <c r="Q270" s="33">
        <v>25</v>
      </c>
      <c r="R270" s="25">
        <v>0.55000000000000004</v>
      </c>
      <c r="S270" s="25">
        <v>0.17</v>
      </c>
      <c r="T270" s="33">
        <v>60</v>
      </c>
      <c r="U270" s="32">
        <v>2</v>
      </c>
      <c r="V270" s="25">
        <v>0.79</v>
      </c>
      <c r="W270" s="32">
        <v>0</v>
      </c>
    </row>
    <row r="271" spans="1:23">
      <c r="A271" s="31">
        <v>1316671</v>
      </c>
      <c r="B271" s="19">
        <v>4</v>
      </c>
      <c r="C271" s="19">
        <v>2</v>
      </c>
      <c r="D271" s="19">
        <v>5</v>
      </c>
      <c r="E271" s="19">
        <v>4</v>
      </c>
      <c r="F271" s="19">
        <v>4</v>
      </c>
      <c r="G271" s="19">
        <v>3</v>
      </c>
      <c r="H271" s="19">
        <v>3</v>
      </c>
      <c r="I271" s="19">
        <v>3</v>
      </c>
      <c r="J271" s="49">
        <v>4</v>
      </c>
      <c r="K271" s="41">
        <v>4</v>
      </c>
      <c r="L271" s="32">
        <v>9</v>
      </c>
      <c r="M271" s="32">
        <v>1993</v>
      </c>
      <c r="N271" s="32">
        <v>130</v>
      </c>
      <c r="O271" s="32">
        <v>4</v>
      </c>
      <c r="P271" s="32">
        <v>4</v>
      </c>
      <c r="Q271" s="33">
        <v>25</v>
      </c>
      <c r="R271" s="25">
        <v>0.55000000000000004</v>
      </c>
      <c r="S271" s="25">
        <v>0.17</v>
      </c>
      <c r="T271" s="33">
        <v>60</v>
      </c>
      <c r="U271" s="32">
        <v>2</v>
      </c>
      <c r="V271" s="25">
        <v>0.79</v>
      </c>
      <c r="W271" s="32">
        <v>0</v>
      </c>
    </row>
    <row r="273" spans="3:13">
      <c r="C273" s="119" t="s">
        <v>230</v>
      </c>
      <c r="D273" s="119"/>
      <c r="E273" s="119"/>
      <c r="F273" s="119"/>
      <c r="G273" s="119"/>
      <c r="H273" s="119"/>
      <c r="I273" s="119"/>
      <c r="J273" s="119"/>
      <c r="K273" s="119"/>
      <c r="L273" s="119"/>
      <c r="M273" s="119"/>
    </row>
    <row r="274" spans="3:13">
      <c r="C274" s="119"/>
      <c r="D274" s="119"/>
      <c r="E274" s="119"/>
      <c r="F274" s="119"/>
      <c r="G274" s="119"/>
      <c r="H274" s="119"/>
      <c r="I274" s="119"/>
      <c r="J274" s="119"/>
      <c r="K274" s="119"/>
      <c r="L274" s="119"/>
      <c r="M274" s="119"/>
    </row>
    <row r="275" spans="3:13">
      <c r="C275" s="119"/>
      <c r="D275" s="119"/>
      <c r="E275" s="119"/>
      <c r="F275" s="119"/>
      <c r="G275" s="119"/>
      <c r="H275" s="119"/>
      <c r="I275" s="119"/>
      <c r="J275" s="119"/>
      <c r="K275" s="119"/>
      <c r="L275" s="119"/>
      <c r="M275" s="119"/>
    </row>
    <row r="276" spans="3:13">
      <c r="C276" s="119"/>
      <c r="D276" s="119"/>
      <c r="E276" s="119"/>
      <c r="F276" s="119"/>
      <c r="G276" s="119"/>
      <c r="H276" s="119"/>
      <c r="I276" s="119"/>
      <c r="J276" s="119"/>
      <c r="K276" s="119"/>
      <c r="L276" s="119"/>
      <c r="M276" s="119"/>
    </row>
    <row r="277" spans="3:13">
      <c r="C277" s="119"/>
      <c r="D277" s="119"/>
      <c r="E277" s="119"/>
      <c r="F277" s="119"/>
      <c r="G277" s="119"/>
      <c r="H277" s="119"/>
      <c r="I277" s="119"/>
      <c r="J277" s="119"/>
      <c r="K277" s="119"/>
      <c r="L277" s="119"/>
      <c r="M277" s="119"/>
    </row>
    <row r="278" spans="3:13">
      <c r="C278" s="119"/>
      <c r="D278" s="119"/>
      <c r="E278" s="119"/>
      <c r="F278" s="119"/>
      <c r="G278" s="119"/>
      <c r="H278" s="119"/>
      <c r="I278" s="119"/>
      <c r="J278" s="119"/>
      <c r="K278" s="119"/>
      <c r="L278" s="119"/>
      <c r="M278" s="119"/>
    </row>
    <row r="279" spans="3:13">
      <c r="C279" s="119"/>
      <c r="D279" s="119"/>
      <c r="E279" s="119"/>
      <c r="F279" s="119"/>
      <c r="G279" s="119"/>
      <c r="H279" s="119"/>
      <c r="I279" s="119"/>
      <c r="J279" s="119"/>
      <c r="K279" s="119"/>
      <c r="L279" s="119"/>
      <c r="M279" s="119"/>
    </row>
    <row r="280" spans="3:13">
      <c r="C280" s="119"/>
      <c r="D280" s="119"/>
      <c r="E280" s="119"/>
      <c r="F280" s="119"/>
      <c r="G280" s="119"/>
      <c r="H280" s="119"/>
      <c r="I280" s="119"/>
      <c r="J280" s="119"/>
      <c r="K280" s="119"/>
      <c r="L280" s="119"/>
      <c r="M280" s="119"/>
    </row>
    <row r="281" spans="3:13">
      <c r="C281" s="119"/>
      <c r="D281" s="119"/>
      <c r="E281" s="119"/>
      <c r="F281" s="119"/>
      <c r="G281" s="119"/>
      <c r="H281" s="119"/>
      <c r="I281" s="119"/>
      <c r="J281" s="119"/>
      <c r="K281" s="119"/>
      <c r="L281" s="119"/>
      <c r="M281" s="119"/>
    </row>
    <row r="282" spans="3:13">
      <c r="C282" s="119"/>
      <c r="D282" s="119"/>
      <c r="E282" s="119"/>
      <c r="F282" s="119"/>
      <c r="G282" s="119"/>
      <c r="H282" s="119"/>
      <c r="I282" s="119"/>
      <c r="J282" s="119"/>
      <c r="K282" s="119"/>
      <c r="L282" s="119"/>
      <c r="M282" s="119"/>
    </row>
    <row r="283" spans="3:13">
      <c r="C283" s="119"/>
      <c r="D283" s="119"/>
      <c r="E283" s="119"/>
      <c r="F283" s="119"/>
      <c r="G283" s="119"/>
      <c r="H283" s="119"/>
      <c r="I283" s="119"/>
      <c r="J283" s="119"/>
      <c r="K283" s="119"/>
      <c r="L283" s="119"/>
      <c r="M283" s="119"/>
    </row>
    <row r="284" spans="3:13">
      <c r="C284" s="119"/>
      <c r="D284" s="119"/>
      <c r="E284" s="119"/>
      <c r="F284" s="119"/>
      <c r="G284" s="119"/>
      <c r="H284" s="119"/>
      <c r="I284" s="119"/>
      <c r="J284" s="119"/>
      <c r="K284" s="119"/>
      <c r="L284" s="119"/>
      <c r="M284" s="119"/>
    </row>
    <row r="285" spans="3:13">
      <c r="C285" s="119"/>
      <c r="D285" s="119"/>
      <c r="E285" s="119"/>
      <c r="F285" s="119"/>
      <c r="G285" s="119"/>
      <c r="H285" s="119"/>
      <c r="I285" s="119"/>
      <c r="J285" s="119"/>
      <c r="K285" s="119"/>
      <c r="L285" s="119"/>
      <c r="M285" s="119"/>
    </row>
    <row r="286" spans="3:13">
      <c r="C286" s="119"/>
      <c r="D286" s="119"/>
      <c r="E286" s="119"/>
      <c r="F286" s="119"/>
      <c r="G286" s="119"/>
      <c r="H286" s="119"/>
      <c r="I286" s="119"/>
      <c r="J286" s="119"/>
      <c r="K286" s="119"/>
      <c r="L286" s="119"/>
      <c r="M286" s="119"/>
    </row>
    <row r="287" spans="3:13">
      <c r="C287" s="119"/>
      <c r="D287" s="119"/>
      <c r="E287" s="119"/>
      <c r="F287" s="119"/>
      <c r="G287" s="119"/>
      <c r="H287" s="119"/>
      <c r="I287" s="119"/>
      <c r="J287" s="119"/>
      <c r="K287" s="119"/>
      <c r="L287" s="119"/>
      <c r="M287" s="119"/>
    </row>
    <row r="288" spans="3:13">
      <c r="C288" s="119"/>
      <c r="D288" s="119"/>
      <c r="E288" s="119"/>
      <c r="F288" s="119"/>
      <c r="G288" s="119"/>
      <c r="H288" s="119"/>
      <c r="I288" s="119"/>
      <c r="J288" s="119"/>
      <c r="K288" s="119"/>
      <c r="L288" s="119"/>
      <c r="M288" s="119"/>
    </row>
    <row r="289" spans="3:13">
      <c r="C289" s="119"/>
      <c r="D289" s="119"/>
      <c r="E289" s="119"/>
      <c r="F289" s="119"/>
      <c r="G289" s="119"/>
      <c r="H289" s="119"/>
      <c r="I289" s="119"/>
      <c r="J289" s="119"/>
      <c r="K289" s="119"/>
      <c r="L289" s="119"/>
      <c r="M289" s="119"/>
    </row>
    <row r="290" spans="3:13">
      <c r="C290" s="119"/>
      <c r="D290" s="119"/>
      <c r="E290" s="119"/>
      <c r="F290" s="119"/>
      <c r="G290" s="119"/>
      <c r="H290" s="119"/>
      <c r="I290" s="119"/>
      <c r="J290" s="119"/>
      <c r="K290" s="119"/>
      <c r="L290" s="119"/>
      <c r="M290" s="119"/>
    </row>
    <row r="291" spans="3:13">
      <c r="C291" s="119"/>
      <c r="D291" s="119"/>
      <c r="E291" s="119"/>
      <c r="F291" s="119"/>
      <c r="G291" s="119"/>
      <c r="H291" s="119"/>
      <c r="I291" s="119"/>
      <c r="J291" s="119"/>
      <c r="K291" s="119"/>
      <c r="L291" s="119"/>
      <c r="M291" s="119"/>
    </row>
    <row r="292" spans="3:13">
      <c r="C292" s="119"/>
      <c r="D292" s="119"/>
      <c r="E292" s="119"/>
      <c r="F292" s="119"/>
      <c r="G292" s="119"/>
      <c r="H292" s="119"/>
      <c r="I292" s="119"/>
      <c r="J292" s="119"/>
      <c r="K292" s="119"/>
      <c r="L292" s="119"/>
      <c r="M292" s="119"/>
    </row>
    <row r="293" spans="3:13">
      <c r="C293" s="119"/>
      <c r="D293" s="119"/>
      <c r="E293" s="119"/>
      <c r="F293" s="119"/>
      <c r="G293" s="119"/>
      <c r="H293" s="119"/>
      <c r="I293" s="119"/>
      <c r="J293" s="119"/>
      <c r="K293" s="119"/>
      <c r="L293" s="119"/>
      <c r="M293" s="119"/>
    </row>
    <row r="294" spans="3:13">
      <c r="C294" s="119"/>
      <c r="D294" s="119"/>
      <c r="E294" s="119"/>
      <c r="F294" s="119"/>
      <c r="G294" s="119"/>
      <c r="H294" s="119"/>
      <c r="I294" s="119"/>
      <c r="J294" s="119"/>
      <c r="K294" s="119"/>
      <c r="L294" s="119"/>
      <c r="M294" s="119"/>
    </row>
    <row r="295" spans="3:13">
      <c r="C295" s="119"/>
      <c r="D295" s="119"/>
      <c r="E295" s="119"/>
      <c r="F295" s="119"/>
      <c r="G295" s="119"/>
      <c r="H295" s="119"/>
      <c r="I295" s="119"/>
      <c r="J295" s="119"/>
      <c r="K295" s="119"/>
      <c r="L295" s="119"/>
      <c r="M295" s="119"/>
    </row>
    <row r="296" spans="3:13">
      <c r="C296" s="119"/>
      <c r="D296" s="119"/>
      <c r="E296" s="119"/>
      <c r="F296" s="119"/>
      <c r="G296" s="119"/>
      <c r="H296" s="119"/>
      <c r="I296" s="119"/>
      <c r="J296" s="119"/>
      <c r="K296" s="119"/>
      <c r="L296" s="119"/>
      <c r="M296" s="119"/>
    </row>
    <row r="297" spans="3:13">
      <c r="C297" s="119"/>
      <c r="D297" s="119"/>
      <c r="E297" s="119"/>
      <c r="F297" s="119"/>
      <c r="G297" s="119"/>
      <c r="H297" s="119"/>
      <c r="I297" s="119"/>
      <c r="J297" s="119"/>
      <c r="K297" s="119"/>
      <c r="L297" s="119"/>
      <c r="M297" s="119"/>
    </row>
    <row r="298" spans="3:13">
      <c r="C298" s="119"/>
      <c r="D298" s="119"/>
      <c r="E298" s="119"/>
      <c r="F298" s="119"/>
      <c r="G298" s="119"/>
      <c r="H298" s="119"/>
      <c r="I298" s="119"/>
      <c r="J298" s="119"/>
      <c r="K298" s="119"/>
      <c r="L298" s="119"/>
      <c r="M298" s="119"/>
    </row>
    <row r="299" spans="3:13">
      <c r="C299" s="119"/>
      <c r="D299" s="119"/>
      <c r="E299" s="119"/>
      <c r="F299" s="119"/>
      <c r="G299" s="119"/>
      <c r="H299" s="119"/>
      <c r="I299" s="119"/>
      <c r="J299" s="119"/>
      <c r="K299" s="119"/>
      <c r="L299" s="119"/>
      <c r="M299" s="119"/>
    </row>
    <row r="300" spans="3:13">
      <c r="C300" s="119"/>
      <c r="D300" s="119"/>
      <c r="E300" s="119"/>
      <c r="F300" s="119"/>
      <c r="G300" s="119"/>
      <c r="H300" s="119"/>
      <c r="I300" s="119"/>
      <c r="J300" s="119"/>
      <c r="K300" s="119"/>
      <c r="L300" s="119"/>
      <c r="M300" s="119"/>
    </row>
    <row r="301" spans="3:13">
      <c r="C301" s="119"/>
      <c r="D301" s="119"/>
      <c r="E301" s="119"/>
      <c r="F301" s="119"/>
      <c r="G301" s="119"/>
      <c r="H301" s="119"/>
      <c r="I301" s="119"/>
      <c r="J301" s="119"/>
      <c r="K301" s="119"/>
      <c r="L301" s="119"/>
      <c r="M301" s="119"/>
    </row>
    <row r="302" spans="3:13">
      <c r="C302" s="119"/>
      <c r="D302" s="119"/>
      <c r="E302" s="119"/>
      <c r="F302" s="119"/>
      <c r="G302" s="119"/>
      <c r="H302" s="119"/>
      <c r="I302" s="119"/>
      <c r="J302" s="119"/>
      <c r="K302" s="119"/>
      <c r="L302" s="119"/>
      <c r="M302" s="119"/>
    </row>
    <row r="303" spans="3:13">
      <c r="C303" s="119"/>
      <c r="D303" s="119"/>
      <c r="E303" s="119"/>
      <c r="F303" s="119"/>
      <c r="G303" s="119"/>
      <c r="H303" s="119"/>
      <c r="I303" s="119"/>
      <c r="J303" s="119"/>
      <c r="K303" s="119"/>
      <c r="L303" s="119"/>
      <c r="M303" s="119"/>
    </row>
    <row r="304" spans="3:13">
      <c r="C304" s="119"/>
      <c r="D304" s="119"/>
      <c r="E304" s="119"/>
      <c r="F304" s="119"/>
      <c r="G304" s="119"/>
      <c r="H304" s="119"/>
      <c r="I304" s="119"/>
      <c r="J304" s="119"/>
      <c r="K304" s="119"/>
      <c r="L304" s="119"/>
      <c r="M304" s="119"/>
    </row>
    <row r="305" spans="3:13">
      <c r="C305" s="119"/>
      <c r="D305" s="119"/>
      <c r="E305" s="119"/>
      <c r="F305" s="119"/>
      <c r="G305" s="119"/>
      <c r="H305" s="119"/>
      <c r="I305" s="119"/>
      <c r="J305" s="119"/>
      <c r="K305" s="119"/>
      <c r="L305" s="119"/>
      <c r="M305" s="119"/>
    </row>
    <row r="306" spans="3:13">
      <c r="C306" s="119"/>
      <c r="D306" s="119"/>
      <c r="E306" s="119"/>
      <c r="F306" s="119"/>
      <c r="G306" s="119"/>
      <c r="H306" s="119"/>
      <c r="I306" s="119"/>
      <c r="J306" s="119"/>
      <c r="K306" s="119"/>
      <c r="L306" s="119"/>
      <c r="M306" s="119"/>
    </row>
    <row r="307" spans="3:13">
      <c r="C307" s="119"/>
      <c r="D307" s="119"/>
      <c r="E307" s="119"/>
      <c r="F307" s="119"/>
      <c r="G307" s="119"/>
      <c r="H307" s="119"/>
      <c r="I307" s="119"/>
      <c r="J307" s="119"/>
      <c r="K307" s="119"/>
      <c r="L307" s="119"/>
      <c r="M307" s="119"/>
    </row>
    <row r="308" spans="3:13">
      <c r="C308" s="119"/>
      <c r="D308" s="119"/>
      <c r="E308" s="119"/>
      <c r="F308" s="119"/>
      <c r="G308" s="119"/>
      <c r="H308" s="119"/>
      <c r="I308" s="119"/>
      <c r="J308" s="119"/>
      <c r="K308" s="119"/>
      <c r="L308" s="119"/>
      <c r="M308" s="119"/>
    </row>
    <row r="309" spans="3:13">
      <c r="C309" s="119"/>
      <c r="D309" s="119"/>
      <c r="E309" s="119"/>
      <c r="F309" s="119"/>
      <c r="G309" s="119"/>
      <c r="H309" s="119"/>
      <c r="I309" s="119"/>
      <c r="J309" s="119"/>
      <c r="K309" s="119"/>
      <c r="L309" s="119"/>
      <c r="M309" s="119"/>
    </row>
    <row r="310" spans="3:13">
      <c r="C310" s="119"/>
      <c r="D310" s="119"/>
      <c r="E310" s="119"/>
      <c r="F310" s="119"/>
      <c r="G310" s="119"/>
      <c r="H310" s="119"/>
      <c r="I310" s="119"/>
      <c r="J310" s="119"/>
      <c r="K310" s="119"/>
      <c r="L310" s="119"/>
      <c r="M310" s="119"/>
    </row>
    <row r="311" spans="3:13">
      <c r="C311" s="119"/>
      <c r="D311" s="119"/>
      <c r="E311" s="119"/>
      <c r="F311" s="119"/>
      <c r="G311" s="119"/>
      <c r="H311" s="119"/>
      <c r="I311" s="119"/>
      <c r="J311" s="119"/>
      <c r="K311" s="119"/>
      <c r="L311" s="119"/>
      <c r="M311" s="119"/>
    </row>
    <row r="312" spans="3:13">
      <c r="C312" s="119"/>
      <c r="D312" s="119"/>
      <c r="E312" s="119"/>
      <c r="F312" s="119"/>
      <c r="G312" s="119"/>
      <c r="H312" s="119"/>
      <c r="I312" s="119"/>
      <c r="J312" s="119"/>
      <c r="K312" s="119"/>
      <c r="L312" s="119"/>
      <c r="M312" s="119"/>
    </row>
    <row r="313" spans="3:13">
      <c r="C313" s="119"/>
      <c r="D313" s="119"/>
      <c r="E313" s="119"/>
      <c r="F313" s="119"/>
      <c r="G313" s="119"/>
      <c r="H313" s="119"/>
      <c r="I313" s="119"/>
      <c r="J313" s="119"/>
      <c r="K313" s="119"/>
      <c r="L313" s="119"/>
      <c r="M313" s="119"/>
    </row>
    <row r="314" spans="3:13">
      <c r="C314" s="119"/>
      <c r="D314" s="119"/>
      <c r="E314" s="119"/>
      <c r="F314" s="119"/>
      <c r="G314" s="119"/>
      <c r="H314" s="119"/>
      <c r="I314" s="119"/>
      <c r="J314" s="119"/>
      <c r="K314" s="119"/>
      <c r="L314" s="119"/>
      <c r="M314" s="119"/>
    </row>
    <row r="315" spans="3:13">
      <c r="C315" s="119"/>
      <c r="D315" s="119"/>
      <c r="E315" s="119"/>
      <c r="F315" s="119"/>
      <c r="G315" s="119"/>
      <c r="H315" s="119"/>
      <c r="I315" s="119"/>
      <c r="J315" s="119"/>
      <c r="K315" s="119"/>
      <c r="L315" s="119"/>
      <c r="M315" s="119"/>
    </row>
    <row r="316" spans="3:13">
      <c r="C316" s="119"/>
      <c r="D316" s="119"/>
      <c r="E316" s="119"/>
      <c r="F316" s="119"/>
      <c r="G316" s="119"/>
      <c r="H316" s="119"/>
      <c r="I316" s="119"/>
      <c r="J316" s="119"/>
      <c r="K316" s="119"/>
      <c r="L316" s="119"/>
      <c r="M316" s="119"/>
    </row>
    <row r="317" spans="3:13">
      <c r="C317" s="119"/>
      <c r="D317" s="119"/>
      <c r="E317" s="119"/>
      <c r="F317" s="119"/>
      <c r="G317" s="119"/>
      <c r="H317" s="119"/>
      <c r="I317" s="119"/>
      <c r="J317" s="119"/>
      <c r="K317" s="119"/>
      <c r="L317" s="119"/>
      <c r="M317" s="119"/>
    </row>
    <row r="318" spans="3:13">
      <c r="C318" s="119"/>
      <c r="D318" s="119"/>
      <c r="E318" s="119"/>
      <c r="F318" s="119"/>
      <c r="G318" s="119"/>
      <c r="H318" s="119"/>
      <c r="I318" s="119"/>
      <c r="J318" s="119"/>
      <c r="K318" s="119"/>
      <c r="L318" s="119"/>
      <c r="M318" s="119"/>
    </row>
    <row r="319" spans="3:13">
      <c r="C319" s="119"/>
      <c r="D319" s="119"/>
      <c r="E319" s="119"/>
      <c r="F319" s="119"/>
      <c r="G319" s="119"/>
      <c r="H319" s="119"/>
      <c r="I319" s="119"/>
      <c r="J319" s="119"/>
      <c r="K319" s="119"/>
      <c r="L319" s="119"/>
      <c r="M319" s="119"/>
    </row>
    <row r="320" spans="3:13">
      <c r="C320" s="119"/>
      <c r="D320" s="119"/>
      <c r="E320" s="119"/>
      <c r="F320" s="119"/>
      <c r="G320" s="119"/>
      <c r="H320" s="119"/>
      <c r="I320" s="119"/>
      <c r="J320" s="119"/>
      <c r="K320" s="119"/>
      <c r="L320" s="119"/>
      <c r="M320" s="119"/>
    </row>
    <row r="321" spans="3:13">
      <c r="C321" s="119"/>
      <c r="D321" s="119"/>
      <c r="E321" s="119"/>
      <c r="F321" s="119"/>
      <c r="G321" s="119"/>
      <c r="H321" s="119"/>
      <c r="I321" s="119"/>
      <c r="J321" s="119"/>
      <c r="K321" s="119"/>
      <c r="L321" s="119"/>
      <c r="M321" s="119"/>
    </row>
    <row r="322" spans="3:13">
      <c r="C322" s="119"/>
      <c r="D322" s="119"/>
      <c r="E322" s="119"/>
      <c r="F322" s="119"/>
      <c r="G322" s="119"/>
      <c r="H322" s="119"/>
      <c r="I322" s="119"/>
      <c r="J322" s="119"/>
      <c r="K322" s="119"/>
      <c r="L322" s="119"/>
      <c r="M322" s="119"/>
    </row>
    <row r="323" spans="3:13">
      <c r="C323" s="119"/>
      <c r="D323" s="119"/>
      <c r="E323" s="119"/>
      <c r="F323" s="119"/>
      <c r="G323" s="119"/>
      <c r="H323" s="119"/>
      <c r="I323" s="119"/>
      <c r="J323" s="119"/>
      <c r="K323" s="119"/>
      <c r="L323" s="119"/>
      <c r="M323" s="119"/>
    </row>
    <row r="324" spans="3:13">
      <c r="C324" s="119"/>
      <c r="D324" s="119"/>
      <c r="E324" s="119"/>
      <c r="F324" s="119"/>
      <c r="G324" s="119"/>
      <c r="H324" s="119"/>
      <c r="I324" s="119"/>
      <c r="J324" s="119"/>
      <c r="K324" s="119"/>
      <c r="L324" s="119"/>
      <c r="M324" s="119"/>
    </row>
    <row r="325" spans="3:13">
      <c r="C325" s="119"/>
      <c r="D325" s="119"/>
      <c r="E325" s="119"/>
      <c r="F325" s="119"/>
      <c r="G325" s="119"/>
      <c r="H325" s="119"/>
      <c r="I325" s="119"/>
      <c r="J325" s="119"/>
      <c r="K325" s="119"/>
      <c r="L325" s="119"/>
      <c r="M325" s="119"/>
    </row>
    <row r="326" spans="3:13">
      <c r="C326" s="119"/>
      <c r="D326" s="119"/>
      <c r="E326" s="119"/>
      <c r="F326" s="119"/>
      <c r="G326" s="119"/>
      <c r="H326" s="119"/>
      <c r="I326" s="119"/>
      <c r="J326" s="119"/>
      <c r="K326" s="119"/>
      <c r="L326" s="119"/>
      <c r="M326" s="119"/>
    </row>
    <row r="327" spans="3:13">
      <c r="C327" s="119"/>
      <c r="D327" s="119"/>
      <c r="E327" s="119"/>
      <c r="F327" s="119"/>
      <c r="G327" s="119"/>
      <c r="H327" s="119"/>
      <c r="I327" s="119"/>
      <c r="J327" s="119"/>
      <c r="K327" s="119"/>
      <c r="L327" s="119"/>
      <c r="M327" s="119"/>
    </row>
    <row r="328" spans="3:13">
      <c r="C328" s="119"/>
      <c r="D328" s="119"/>
      <c r="E328" s="119"/>
      <c r="F328" s="119"/>
      <c r="G328" s="119"/>
      <c r="H328" s="119"/>
      <c r="I328" s="119"/>
      <c r="J328" s="119"/>
      <c r="K328" s="119"/>
      <c r="L328" s="119"/>
      <c r="M328" s="119"/>
    </row>
    <row r="329" spans="3:13">
      <c r="C329" s="119"/>
      <c r="D329" s="119"/>
      <c r="E329" s="119"/>
      <c r="F329" s="119"/>
      <c r="G329" s="119"/>
      <c r="H329" s="119"/>
      <c r="I329" s="119"/>
      <c r="J329" s="119"/>
      <c r="K329" s="119"/>
      <c r="L329" s="119"/>
      <c r="M329" s="119"/>
    </row>
    <row r="330" spans="3:13">
      <c r="C330" s="119"/>
      <c r="D330" s="119"/>
      <c r="E330" s="119"/>
      <c r="F330" s="119"/>
      <c r="G330" s="119"/>
      <c r="H330" s="119"/>
      <c r="I330" s="119"/>
      <c r="J330" s="119"/>
      <c r="K330" s="119"/>
      <c r="L330" s="119"/>
      <c r="M330" s="119"/>
    </row>
    <row r="331" spans="3:13">
      <c r="C331" s="119"/>
      <c r="D331" s="119"/>
      <c r="E331" s="119"/>
      <c r="F331" s="119"/>
      <c r="G331" s="119"/>
      <c r="H331" s="119"/>
      <c r="I331" s="119"/>
      <c r="J331" s="119"/>
      <c r="K331" s="119"/>
      <c r="L331" s="119"/>
      <c r="M331" s="119"/>
    </row>
    <row r="332" spans="3:13">
      <c r="C332" s="119"/>
      <c r="D332" s="119"/>
      <c r="E332" s="119"/>
      <c r="F332" s="119"/>
      <c r="G332" s="119"/>
      <c r="H332" s="119"/>
      <c r="I332" s="119"/>
      <c r="J332" s="119"/>
      <c r="K332" s="119"/>
      <c r="L332" s="119"/>
      <c r="M332" s="119"/>
    </row>
    <row r="333" spans="3:13">
      <c r="C333" s="119"/>
      <c r="D333" s="119"/>
      <c r="E333" s="119"/>
      <c r="F333" s="119"/>
      <c r="G333" s="119"/>
      <c r="H333" s="119"/>
      <c r="I333" s="119"/>
      <c r="J333" s="119"/>
      <c r="K333" s="119"/>
      <c r="L333" s="119"/>
      <c r="M333" s="119"/>
    </row>
    <row r="334" spans="3:13">
      <c r="C334" s="119"/>
      <c r="D334" s="119"/>
      <c r="E334" s="119"/>
      <c r="F334" s="119"/>
      <c r="G334" s="119"/>
      <c r="H334" s="119"/>
      <c r="I334" s="119"/>
      <c r="J334" s="119"/>
      <c r="K334" s="119"/>
      <c r="L334" s="119"/>
      <c r="M334" s="119"/>
    </row>
    <row r="335" spans="3:13">
      <c r="C335" s="119"/>
      <c r="D335" s="119"/>
      <c r="E335" s="119"/>
      <c r="F335" s="119"/>
      <c r="G335" s="119"/>
      <c r="H335" s="119"/>
      <c r="I335" s="119"/>
      <c r="J335" s="119"/>
      <c r="K335" s="119"/>
      <c r="L335" s="119"/>
      <c r="M335" s="119"/>
    </row>
    <row r="336" spans="3:13">
      <c r="C336" s="119"/>
      <c r="D336" s="119"/>
      <c r="E336" s="119"/>
      <c r="F336" s="119"/>
      <c r="G336" s="119"/>
      <c r="H336" s="119"/>
      <c r="I336" s="119"/>
      <c r="J336" s="119"/>
      <c r="K336" s="119"/>
      <c r="L336" s="119"/>
      <c r="M336" s="119"/>
    </row>
    <row r="337" spans="3:13">
      <c r="C337" s="119"/>
      <c r="D337" s="119"/>
      <c r="E337" s="119"/>
      <c r="F337" s="119"/>
      <c r="G337" s="119"/>
      <c r="H337" s="119"/>
      <c r="I337" s="119"/>
      <c r="J337" s="119"/>
      <c r="K337" s="119"/>
      <c r="L337" s="119"/>
      <c r="M337" s="119"/>
    </row>
    <row r="338" spans="3:13">
      <c r="C338" s="119"/>
      <c r="D338" s="119"/>
      <c r="E338" s="119"/>
      <c r="F338" s="119"/>
      <c r="G338" s="119"/>
      <c r="H338" s="119"/>
      <c r="I338" s="119"/>
      <c r="J338" s="119"/>
      <c r="K338" s="119"/>
      <c r="L338" s="119"/>
      <c r="M338" s="119"/>
    </row>
    <row r="339" spans="3:13">
      <c r="C339" s="119"/>
      <c r="D339" s="119"/>
      <c r="E339" s="119"/>
      <c r="F339" s="119"/>
      <c r="G339" s="119"/>
      <c r="H339" s="119"/>
      <c r="I339" s="119"/>
      <c r="J339" s="119"/>
      <c r="K339" s="119"/>
      <c r="L339" s="119"/>
      <c r="M339" s="119"/>
    </row>
    <row r="340" spans="3:13">
      <c r="C340" s="119"/>
      <c r="D340" s="119"/>
      <c r="E340" s="119"/>
      <c r="F340" s="119"/>
      <c r="G340" s="119"/>
      <c r="H340" s="119"/>
      <c r="I340" s="119"/>
      <c r="J340" s="119"/>
      <c r="K340" s="119"/>
      <c r="L340" s="119"/>
      <c r="M340" s="119"/>
    </row>
    <row r="341" spans="3:13">
      <c r="C341" s="119"/>
      <c r="D341" s="119"/>
      <c r="E341" s="119"/>
      <c r="F341" s="119"/>
      <c r="G341" s="119"/>
      <c r="H341" s="119"/>
      <c r="I341" s="119"/>
      <c r="J341" s="119"/>
      <c r="K341" s="119"/>
      <c r="L341" s="119"/>
      <c r="M341" s="119"/>
    </row>
    <row r="342" spans="3:13">
      <c r="C342" s="119"/>
      <c r="D342" s="119"/>
      <c r="E342" s="119"/>
      <c r="F342" s="119"/>
      <c r="G342" s="119"/>
      <c r="H342" s="119"/>
      <c r="I342" s="119"/>
      <c r="J342" s="119"/>
      <c r="K342" s="119"/>
      <c r="L342" s="119"/>
      <c r="M342" s="119"/>
    </row>
    <row r="343" spans="3:13">
      <c r="C343" s="119"/>
      <c r="D343" s="119"/>
      <c r="E343" s="119"/>
      <c r="F343" s="119"/>
      <c r="G343" s="119"/>
      <c r="H343" s="119"/>
      <c r="I343" s="119"/>
      <c r="J343" s="119"/>
      <c r="K343" s="119"/>
      <c r="L343" s="119"/>
      <c r="M343" s="119"/>
    </row>
    <row r="344" spans="3:13">
      <c r="C344" s="119"/>
      <c r="D344" s="119"/>
      <c r="E344" s="119"/>
      <c r="F344" s="119"/>
      <c r="G344" s="119"/>
      <c r="H344" s="119"/>
      <c r="I344" s="119"/>
      <c r="J344" s="119"/>
      <c r="K344" s="119"/>
      <c r="L344" s="119"/>
      <c r="M344" s="119"/>
    </row>
    <row r="345" spans="3:13">
      <c r="C345" s="119"/>
      <c r="D345" s="119"/>
      <c r="E345" s="119"/>
      <c r="F345" s="119"/>
      <c r="G345" s="119"/>
      <c r="H345" s="119"/>
      <c r="I345" s="119"/>
      <c r="J345" s="119"/>
      <c r="K345" s="119"/>
      <c r="L345" s="119"/>
      <c r="M345" s="119"/>
    </row>
    <row r="346" spans="3:13">
      <c r="C346" s="119"/>
      <c r="D346" s="119"/>
      <c r="E346" s="119"/>
      <c r="F346" s="119"/>
      <c r="G346" s="119"/>
      <c r="H346" s="119"/>
      <c r="I346" s="119"/>
      <c r="J346" s="119"/>
      <c r="K346" s="119"/>
      <c r="L346" s="119"/>
      <c r="M346" s="119"/>
    </row>
    <row r="347" spans="3:13">
      <c r="C347" s="119"/>
      <c r="D347" s="119"/>
      <c r="E347" s="119"/>
      <c r="F347" s="119"/>
      <c r="G347" s="119"/>
      <c r="H347" s="119"/>
      <c r="I347" s="119"/>
      <c r="J347" s="119"/>
      <c r="K347" s="119"/>
      <c r="L347" s="119"/>
      <c r="M347" s="119"/>
    </row>
    <row r="348" spans="3:13">
      <c r="C348" s="119"/>
      <c r="D348" s="119"/>
      <c r="E348" s="119"/>
      <c r="F348" s="119"/>
      <c r="G348" s="119"/>
      <c r="H348" s="119"/>
      <c r="I348" s="119"/>
      <c r="J348" s="119"/>
      <c r="K348" s="119"/>
      <c r="L348" s="119"/>
      <c r="M348" s="119"/>
    </row>
    <row r="349" spans="3:13">
      <c r="C349" s="119"/>
      <c r="D349" s="119"/>
      <c r="E349" s="119"/>
      <c r="F349" s="119"/>
      <c r="G349" s="119"/>
      <c r="H349" s="119"/>
      <c r="I349" s="119"/>
      <c r="J349" s="119"/>
      <c r="K349" s="119"/>
      <c r="L349" s="119"/>
      <c r="M349" s="119"/>
    </row>
    <row r="350" spans="3:13">
      <c r="C350" s="119"/>
      <c r="D350" s="119"/>
      <c r="E350" s="119"/>
      <c r="F350" s="119"/>
      <c r="G350" s="119"/>
      <c r="H350" s="119"/>
      <c r="I350" s="119"/>
      <c r="J350" s="119"/>
      <c r="K350" s="119"/>
      <c r="L350" s="119"/>
      <c r="M350" s="119"/>
    </row>
    <row r="351" spans="3:13">
      <c r="C351" s="119"/>
      <c r="D351" s="119"/>
      <c r="E351" s="119"/>
      <c r="F351" s="119"/>
      <c r="G351" s="119"/>
      <c r="H351" s="119"/>
      <c r="I351" s="119"/>
      <c r="J351" s="119"/>
      <c r="K351" s="119"/>
      <c r="L351" s="119"/>
      <c r="M351" s="119"/>
    </row>
    <row r="352" spans="3:13">
      <c r="C352" s="119"/>
      <c r="D352" s="119"/>
      <c r="E352" s="119"/>
      <c r="F352" s="119"/>
      <c r="G352" s="119"/>
      <c r="H352" s="119"/>
      <c r="I352" s="119"/>
      <c r="J352" s="119"/>
      <c r="K352" s="119"/>
      <c r="L352" s="119"/>
      <c r="M352" s="119"/>
    </row>
    <row r="353" spans="3:13">
      <c r="C353" s="119"/>
      <c r="D353" s="119"/>
      <c r="E353" s="119"/>
      <c r="F353" s="119"/>
      <c r="G353" s="119"/>
      <c r="H353" s="119"/>
      <c r="I353" s="119"/>
      <c r="J353" s="119"/>
      <c r="K353" s="119"/>
      <c r="L353" s="119"/>
      <c r="M353" s="119"/>
    </row>
    <row r="354" spans="3:13">
      <c r="C354" s="119"/>
      <c r="D354" s="119"/>
      <c r="E354" s="119"/>
      <c r="F354" s="119"/>
      <c r="G354" s="119"/>
      <c r="H354" s="119"/>
      <c r="I354" s="119"/>
      <c r="J354" s="119"/>
      <c r="K354" s="119"/>
      <c r="L354" s="119"/>
      <c r="M354" s="119"/>
    </row>
    <row r="355" spans="3:13">
      <c r="C355" s="119"/>
      <c r="D355" s="119"/>
      <c r="E355" s="119"/>
      <c r="F355" s="119"/>
      <c r="G355" s="119"/>
      <c r="H355" s="119"/>
      <c r="I355" s="119"/>
      <c r="J355" s="119"/>
      <c r="K355" s="119"/>
      <c r="L355" s="119"/>
      <c r="M355" s="119"/>
    </row>
    <row r="356" spans="3:13">
      <c r="C356" s="119"/>
      <c r="D356" s="119"/>
      <c r="E356" s="119"/>
      <c r="F356" s="119"/>
      <c r="G356" s="119"/>
      <c r="H356" s="119"/>
      <c r="I356" s="119"/>
      <c r="J356" s="119"/>
      <c r="K356" s="119"/>
      <c r="L356" s="119"/>
      <c r="M356" s="119"/>
    </row>
    <row r="357" spans="3:13">
      <c r="C357" s="119"/>
      <c r="D357" s="119"/>
      <c r="E357" s="119"/>
      <c r="F357" s="119"/>
      <c r="G357" s="119"/>
      <c r="H357" s="119"/>
      <c r="I357" s="119"/>
      <c r="J357" s="119"/>
      <c r="K357" s="119"/>
      <c r="L357" s="119"/>
      <c r="M357" s="119"/>
    </row>
    <row r="358" spans="3:13">
      <c r="C358" s="119"/>
      <c r="D358" s="119"/>
      <c r="E358" s="119"/>
      <c r="F358" s="119"/>
      <c r="G358" s="119"/>
      <c r="H358" s="119"/>
      <c r="I358" s="119"/>
      <c r="J358" s="119"/>
      <c r="K358" s="119"/>
      <c r="L358" s="119"/>
      <c r="M358" s="119"/>
    </row>
    <row r="359" spans="3:13">
      <c r="C359" s="119"/>
      <c r="D359" s="119"/>
      <c r="E359" s="119"/>
      <c r="F359" s="119"/>
      <c r="G359" s="119"/>
      <c r="H359" s="119"/>
      <c r="I359" s="119"/>
      <c r="J359" s="119"/>
      <c r="K359" s="119"/>
      <c r="L359" s="119"/>
      <c r="M359" s="119"/>
    </row>
    <row r="360" spans="3:13">
      <c r="C360" s="119"/>
      <c r="D360" s="119"/>
      <c r="E360" s="119"/>
      <c r="F360" s="119"/>
      <c r="G360" s="119"/>
      <c r="H360" s="119"/>
      <c r="I360" s="119"/>
      <c r="J360" s="119"/>
      <c r="K360" s="119"/>
      <c r="L360" s="119"/>
      <c r="M360" s="119"/>
    </row>
    <row r="361" spans="3:13">
      <c r="C361" s="119"/>
      <c r="D361" s="119"/>
      <c r="E361" s="119"/>
      <c r="F361" s="119"/>
      <c r="G361" s="119"/>
      <c r="H361" s="119"/>
      <c r="I361" s="119"/>
      <c r="J361" s="119"/>
      <c r="K361" s="119"/>
      <c r="L361" s="119"/>
      <c r="M361" s="119"/>
    </row>
    <row r="362" spans="3:13">
      <c r="C362" s="119"/>
      <c r="D362" s="119"/>
      <c r="E362" s="119"/>
      <c r="F362" s="119"/>
      <c r="G362" s="119"/>
      <c r="H362" s="119"/>
      <c r="I362" s="119"/>
      <c r="J362" s="119"/>
      <c r="K362" s="119"/>
      <c r="L362" s="119"/>
      <c r="M362" s="119"/>
    </row>
    <row r="363" spans="3:13">
      <c r="C363" s="119"/>
      <c r="D363" s="119"/>
      <c r="E363" s="119"/>
      <c r="F363" s="119"/>
      <c r="G363" s="119"/>
      <c r="H363" s="119"/>
      <c r="I363" s="119"/>
      <c r="J363" s="119"/>
      <c r="K363" s="119"/>
      <c r="L363" s="119"/>
      <c r="M363" s="119"/>
    </row>
    <row r="364" spans="3:13">
      <c r="C364" s="119"/>
      <c r="D364" s="119"/>
      <c r="E364" s="119"/>
      <c r="F364" s="119"/>
      <c r="G364" s="119"/>
      <c r="H364" s="119"/>
      <c r="I364" s="119"/>
      <c r="J364" s="119"/>
      <c r="K364" s="119"/>
      <c r="L364" s="119"/>
      <c r="M364" s="119"/>
    </row>
    <row r="365" spans="3:13">
      <c r="C365" s="119"/>
      <c r="D365" s="119"/>
      <c r="E365" s="119"/>
      <c r="F365" s="119"/>
      <c r="G365" s="119"/>
      <c r="H365" s="119"/>
      <c r="I365" s="119"/>
      <c r="J365" s="119"/>
      <c r="K365" s="119"/>
      <c r="L365" s="119"/>
      <c r="M365" s="119"/>
    </row>
    <row r="366" spans="3:13">
      <c r="C366" s="119"/>
      <c r="D366" s="119"/>
      <c r="E366" s="119"/>
      <c r="F366" s="119"/>
      <c r="G366" s="119"/>
      <c r="H366" s="119"/>
      <c r="I366" s="119"/>
      <c r="J366" s="119"/>
      <c r="K366" s="119"/>
      <c r="L366" s="119"/>
      <c r="M366" s="119"/>
    </row>
    <row r="367" spans="3:13">
      <c r="C367" s="119"/>
      <c r="D367" s="119"/>
      <c r="E367" s="119"/>
      <c r="F367" s="119"/>
      <c r="G367" s="119"/>
      <c r="H367" s="119"/>
      <c r="I367" s="119"/>
      <c r="J367" s="119"/>
      <c r="K367" s="119"/>
      <c r="L367" s="119"/>
      <c r="M367" s="119"/>
    </row>
    <row r="368" spans="3:13">
      <c r="C368" s="119"/>
      <c r="D368" s="119"/>
      <c r="E368" s="119"/>
      <c r="F368" s="119"/>
      <c r="G368" s="119"/>
      <c r="H368" s="119"/>
      <c r="I368" s="119"/>
      <c r="J368" s="119"/>
      <c r="K368" s="119"/>
      <c r="L368" s="119"/>
      <c r="M368" s="119"/>
    </row>
    <row r="369" spans="3:13">
      <c r="C369" s="119"/>
      <c r="D369" s="119"/>
      <c r="E369" s="119"/>
      <c r="F369" s="119"/>
      <c r="G369" s="119"/>
      <c r="H369" s="119"/>
      <c r="I369" s="119"/>
      <c r="J369" s="119"/>
      <c r="K369" s="119"/>
      <c r="L369" s="119"/>
      <c r="M369" s="119"/>
    </row>
    <row r="370" spans="3:13">
      <c r="C370" s="119"/>
      <c r="D370" s="119"/>
      <c r="E370" s="119"/>
      <c r="F370" s="119"/>
      <c r="G370" s="119"/>
      <c r="H370" s="119"/>
      <c r="I370" s="119"/>
      <c r="J370" s="119"/>
      <c r="K370" s="119"/>
      <c r="L370" s="119"/>
      <c r="M370" s="119"/>
    </row>
    <row r="371" spans="3:13">
      <c r="C371" s="119"/>
      <c r="D371" s="119"/>
      <c r="E371" s="119"/>
      <c r="F371" s="119"/>
      <c r="G371" s="119"/>
      <c r="H371" s="119"/>
      <c r="I371" s="119"/>
      <c r="J371" s="119"/>
      <c r="K371" s="119"/>
      <c r="L371" s="119"/>
      <c r="M371" s="119"/>
    </row>
    <row r="372" spans="3:13">
      <c r="C372" s="119"/>
      <c r="D372" s="119"/>
      <c r="E372" s="119"/>
      <c r="F372" s="119"/>
      <c r="G372" s="119"/>
      <c r="H372" s="119"/>
      <c r="I372" s="119"/>
      <c r="J372" s="119"/>
      <c r="K372" s="119"/>
      <c r="L372" s="119"/>
      <c r="M372" s="119"/>
    </row>
    <row r="373" spans="3:13">
      <c r="C373" s="119"/>
      <c r="D373" s="119"/>
      <c r="E373" s="119"/>
      <c r="F373" s="119"/>
      <c r="G373" s="119"/>
      <c r="H373" s="119"/>
      <c r="I373" s="119"/>
      <c r="J373" s="119"/>
      <c r="K373" s="119"/>
      <c r="L373" s="119"/>
      <c r="M373" s="119"/>
    </row>
    <row r="374" spans="3:13">
      <c r="C374" s="119"/>
      <c r="D374" s="119"/>
      <c r="E374" s="119"/>
      <c r="F374" s="119"/>
      <c r="G374" s="119"/>
      <c r="H374" s="119"/>
      <c r="I374" s="119"/>
      <c r="J374" s="119"/>
      <c r="K374" s="119"/>
      <c r="L374" s="119"/>
      <c r="M374" s="119"/>
    </row>
    <row r="375" spans="3:13">
      <c r="C375" s="119"/>
      <c r="D375" s="119"/>
      <c r="E375" s="119"/>
      <c r="F375" s="119"/>
      <c r="G375" s="119"/>
      <c r="H375" s="119"/>
      <c r="I375" s="119"/>
      <c r="J375" s="119"/>
      <c r="K375" s="119"/>
      <c r="L375" s="119"/>
      <c r="M375" s="119"/>
    </row>
    <row r="376" spans="3:13">
      <c r="C376" s="119"/>
      <c r="D376" s="119"/>
      <c r="E376" s="119"/>
      <c r="F376" s="119"/>
      <c r="G376" s="119"/>
      <c r="H376" s="119"/>
      <c r="I376" s="119"/>
      <c r="J376" s="119"/>
      <c r="K376" s="119"/>
      <c r="L376" s="119"/>
      <c r="M376" s="119"/>
    </row>
    <row r="377" spans="3:13">
      <c r="C377" s="119"/>
      <c r="D377" s="119"/>
      <c r="E377" s="119"/>
      <c r="F377" s="119"/>
      <c r="G377" s="119"/>
      <c r="H377" s="119"/>
      <c r="I377" s="119"/>
      <c r="J377" s="119"/>
      <c r="K377" s="119"/>
      <c r="L377" s="119"/>
      <c r="M377" s="119"/>
    </row>
    <row r="378" spans="3:13">
      <c r="C378" s="119"/>
      <c r="D378" s="119"/>
      <c r="E378" s="119"/>
      <c r="F378" s="119"/>
      <c r="G378" s="119"/>
      <c r="H378" s="119"/>
      <c r="I378" s="119"/>
      <c r="J378" s="119"/>
      <c r="K378" s="119"/>
      <c r="L378" s="119"/>
      <c r="M378" s="119"/>
    </row>
    <row r="379" spans="3:13">
      <c r="C379" s="119"/>
      <c r="D379" s="119"/>
      <c r="E379" s="119"/>
      <c r="F379" s="119"/>
      <c r="G379" s="119"/>
      <c r="H379" s="119"/>
      <c r="I379" s="119"/>
      <c r="J379" s="119"/>
      <c r="K379" s="119"/>
      <c r="L379" s="119"/>
      <c r="M379" s="119"/>
    </row>
    <row r="380" spans="3:13">
      <c r="C380" s="119"/>
      <c r="D380" s="119"/>
      <c r="E380" s="119"/>
      <c r="F380" s="119"/>
      <c r="G380" s="119"/>
      <c r="H380" s="119"/>
      <c r="I380" s="119"/>
      <c r="J380" s="119"/>
      <c r="K380" s="119"/>
      <c r="L380" s="119"/>
      <c r="M380" s="119"/>
    </row>
    <row r="381" spans="3:13">
      <c r="C381" s="119"/>
      <c r="D381" s="119"/>
      <c r="E381" s="119"/>
      <c r="F381" s="119"/>
      <c r="G381" s="119"/>
      <c r="H381" s="119"/>
      <c r="I381" s="119"/>
      <c r="J381" s="119"/>
      <c r="K381" s="119"/>
      <c r="L381" s="119"/>
      <c r="M381" s="119"/>
    </row>
    <row r="382" spans="3:13">
      <c r="C382" s="119"/>
      <c r="D382" s="119"/>
      <c r="E382" s="119"/>
      <c r="F382" s="119"/>
      <c r="G382" s="119"/>
      <c r="H382" s="119"/>
      <c r="I382" s="119"/>
      <c r="J382" s="119"/>
      <c r="K382" s="119"/>
      <c r="L382" s="119"/>
      <c r="M382" s="119"/>
    </row>
    <row r="383" spans="3:13">
      <c r="C383" s="119"/>
      <c r="D383" s="119"/>
      <c r="E383" s="119"/>
      <c r="F383" s="119"/>
      <c r="G383" s="119"/>
      <c r="H383" s="119"/>
      <c r="I383" s="119"/>
      <c r="J383" s="119"/>
      <c r="K383" s="119"/>
      <c r="L383" s="119"/>
      <c r="M383" s="119"/>
    </row>
    <row r="384" spans="3:13">
      <c r="C384" s="119"/>
      <c r="D384" s="119"/>
      <c r="E384" s="119"/>
      <c r="F384" s="119"/>
      <c r="G384" s="119"/>
      <c r="H384" s="119"/>
      <c r="I384" s="119"/>
      <c r="J384" s="119"/>
      <c r="K384" s="119"/>
      <c r="L384" s="119"/>
      <c r="M384" s="119"/>
    </row>
    <row r="385" spans="3:13">
      <c r="C385" s="119"/>
      <c r="D385" s="119"/>
      <c r="E385" s="119"/>
      <c r="F385" s="119"/>
      <c r="G385" s="119"/>
      <c r="H385" s="119"/>
      <c r="I385" s="119"/>
      <c r="J385" s="119"/>
      <c r="K385" s="119"/>
      <c r="L385" s="119"/>
      <c r="M385" s="119"/>
    </row>
    <row r="386" spans="3:13">
      <c r="C386" s="119"/>
      <c r="D386" s="119"/>
      <c r="E386" s="119"/>
      <c r="F386" s="119"/>
      <c r="G386" s="119"/>
      <c r="H386" s="119"/>
      <c r="I386" s="119"/>
      <c r="J386" s="119"/>
      <c r="K386" s="119"/>
      <c r="L386" s="119"/>
      <c r="M386" s="119"/>
    </row>
    <row r="387" spans="3:13">
      <c r="C387" s="119"/>
      <c r="D387" s="119"/>
      <c r="E387" s="119"/>
      <c r="F387" s="119"/>
      <c r="G387" s="119"/>
      <c r="H387" s="119"/>
      <c r="I387" s="119"/>
      <c r="J387" s="119"/>
      <c r="K387" s="119"/>
      <c r="L387" s="119"/>
      <c r="M387" s="119"/>
    </row>
    <row r="388" spans="3:13">
      <c r="C388" s="119"/>
      <c r="D388" s="119"/>
      <c r="E388" s="119"/>
      <c r="F388" s="119"/>
      <c r="G388" s="119"/>
      <c r="H388" s="119"/>
      <c r="I388" s="119"/>
      <c r="J388" s="119"/>
      <c r="K388" s="119"/>
      <c r="L388" s="119"/>
      <c r="M388" s="119"/>
    </row>
    <row r="389" spans="3:13">
      <c r="C389" s="119"/>
      <c r="D389" s="119"/>
      <c r="E389" s="119"/>
      <c r="F389" s="119"/>
      <c r="G389" s="119"/>
      <c r="H389" s="119"/>
      <c r="I389" s="119"/>
      <c r="J389" s="119"/>
      <c r="K389" s="119"/>
      <c r="L389" s="119"/>
      <c r="M389" s="119"/>
    </row>
    <row r="390" spans="3:13">
      <c r="C390" s="119"/>
      <c r="D390" s="119"/>
      <c r="E390" s="119"/>
      <c r="F390" s="119"/>
      <c r="G390" s="119"/>
      <c r="H390" s="119"/>
      <c r="I390" s="119"/>
      <c r="J390" s="119"/>
      <c r="K390" s="119"/>
      <c r="L390" s="119"/>
      <c r="M390" s="119"/>
    </row>
    <row r="391" spans="3:13">
      <c r="C391" s="119"/>
      <c r="D391" s="119"/>
      <c r="E391" s="119"/>
      <c r="F391" s="119"/>
      <c r="G391" s="119"/>
      <c r="H391" s="119"/>
      <c r="I391" s="119"/>
      <c r="J391" s="119"/>
      <c r="K391" s="119"/>
      <c r="L391" s="119"/>
      <c r="M391" s="119"/>
    </row>
    <row r="392" spans="3:13">
      <c r="C392" s="119"/>
      <c r="D392" s="119"/>
      <c r="E392" s="119"/>
      <c r="F392" s="119"/>
      <c r="G392" s="119"/>
      <c r="H392" s="119"/>
      <c r="I392" s="119"/>
      <c r="J392" s="119"/>
      <c r="K392" s="119"/>
      <c r="L392" s="119"/>
      <c r="M392" s="119"/>
    </row>
    <row r="393" spans="3:13">
      <c r="C393" s="119"/>
      <c r="D393" s="119"/>
      <c r="E393" s="119"/>
      <c r="F393" s="119"/>
      <c r="G393" s="119"/>
      <c r="H393" s="119"/>
      <c r="I393" s="119"/>
      <c r="J393" s="119"/>
      <c r="K393" s="119"/>
      <c r="L393" s="119"/>
      <c r="M393" s="119"/>
    </row>
    <row r="394" spans="3:13">
      <c r="C394" s="119"/>
      <c r="D394" s="119"/>
      <c r="E394" s="119"/>
      <c r="F394" s="119"/>
      <c r="G394" s="119"/>
      <c r="H394" s="119"/>
      <c r="I394" s="119"/>
      <c r="J394" s="119"/>
      <c r="K394" s="119"/>
      <c r="L394" s="119"/>
      <c r="M394" s="119"/>
    </row>
    <row r="395" spans="3:13">
      <c r="C395" s="119"/>
      <c r="D395" s="119"/>
      <c r="E395" s="119"/>
      <c r="F395" s="119"/>
      <c r="G395" s="119"/>
      <c r="H395" s="119"/>
      <c r="I395" s="119"/>
      <c r="J395" s="119"/>
      <c r="K395" s="119"/>
      <c r="L395" s="119"/>
      <c r="M395" s="119"/>
    </row>
    <row r="396" spans="3:13">
      <c r="C396" s="119"/>
      <c r="D396" s="119"/>
      <c r="E396" s="119"/>
      <c r="F396" s="119"/>
      <c r="G396" s="119"/>
      <c r="H396" s="119"/>
      <c r="I396" s="119"/>
      <c r="J396" s="119"/>
      <c r="K396" s="119"/>
      <c r="L396" s="119"/>
      <c r="M396" s="119"/>
    </row>
    <row r="397" spans="3:13">
      <c r="C397" s="119"/>
      <c r="D397" s="119"/>
      <c r="E397" s="119"/>
      <c r="F397" s="119"/>
      <c r="G397" s="119"/>
      <c r="H397" s="119"/>
      <c r="I397" s="119"/>
      <c r="J397" s="119"/>
      <c r="K397" s="119"/>
      <c r="L397" s="119"/>
      <c r="M397" s="119"/>
    </row>
    <row r="398" spans="3:13">
      <c r="C398" s="119"/>
      <c r="D398" s="119"/>
      <c r="E398" s="119"/>
      <c r="F398" s="119"/>
      <c r="G398" s="119"/>
      <c r="H398" s="119"/>
      <c r="I398" s="119"/>
      <c r="J398" s="119"/>
      <c r="K398" s="119"/>
      <c r="L398" s="119"/>
      <c r="M398" s="119"/>
    </row>
    <row r="399" spans="3:13">
      <c r="C399" s="119"/>
      <c r="D399" s="119"/>
      <c r="E399" s="119"/>
      <c r="F399" s="119"/>
      <c r="G399" s="119"/>
      <c r="H399" s="119"/>
      <c r="I399" s="119"/>
      <c r="J399" s="119"/>
      <c r="K399" s="119"/>
      <c r="L399" s="119"/>
      <c r="M399" s="119"/>
    </row>
    <row r="400" spans="3:13">
      <c r="C400" s="119"/>
      <c r="D400" s="119"/>
      <c r="E400" s="119"/>
      <c r="F400" s="119"/>
      <c r="G400" s="119"/>
      <c r="H400" s="119"/>
      <c r="I400" s="119"/>
      <c r="J400" s="119"/>
      <c r="K400" s="119"/>
      <c r="L400" s="119"/>
      <c r="M400" s="119"/>
    </row>
    <row r="401" spans="3:13">
      <c r="C401" s="119"/>
      <c r="D401" s="119"/>
      <c r="E401" s="119"/>
      <c r="F401" s="119"/>
      <c r="G401" s="119"/>
      <c r="H401" s="119"/>
      <c r="I401" s="119"/>
      <c r="J401" s="119"/>
      <c r="K401" s="119"/>
      <c r="L401" s="119"/>
      <c r="M401" s="119"/>
    </row>
    <row r="402" spans="3:13">
      <c r="C402" s="119"/>
      <c r="D402" s="119"/>
      <c r="E402" s="119"/>
      <c r="F402" s="119"/>
      <c r="G402" s="119"/>
      <c r="H402" s="119"/>
      <c r="I402" s="119"/>
      <c r="J402" s="119"/>
      <c r="K402" s="119"/>
      <c r="L402" s="119"/>
      <c r="M402" s="119"/>
    </row>
    <row r="403" spans="3:13">
      <c r="C403" s="119"/>
      <c r="D403" s="119"/>
      <c r="E403" s="119"/>
      <c r="F403" s="119"/>
      <c r="G403" s="119"/>
      <c r="H403" s="119"/>
      <c r="I403" s="119"/>
      <c r="J403" s="119"/>
      <c r="K403" s="119"/>
      <c r="L403" s="119"/>
      <c r="M403" s="119"/>
    </row>
    <row r="404" spans="3:13">
      <c r="C404" s="119"/>
      <c r="D404" s="119"/>
      <c r="E404" s="119"/>
      <c r="F404" s="119"/>
      <c r="G404" s="119"/>
      <c r="H404" s="119"/>
      <c r="I404" s="119"/>
      <c r="J404" s="119"/>
      <c r="K404" s="119"/>
      <c r="L404" s="119"/>
      <c r="M404" s="119"/>
    </row>
    <row r="405" spans="3:13">
      <c r="C405" s="119"/>
      <c r="D405" s="119"/>
      <c r="E405" s="119"/>
      <c r="F405" s="119"/>
      <c r="G405" s="119"/>
      <c r="H405" s="119"/>
      <c r="I405" s="119"/>
      <c r="J405" s="119"/>
      <c r="K405" s="119"/>
      <c r="L405" s="119"/>
      <c r="M405" s="119"/>
    </row>
    <row r="406" spans="3:13">
      <c r="C406" s="119"/>
      <c r="D406" s="119"/>
      <c r="E406" s="119"/>
      <c r="F406" s="119"/>
      <c r="G406" s="119"/>
      <c r="H406" s="119"/>
      <c r="I406" s="119"/>
      <c r="J406" s="119"/>
      <c r="K406" s="119"/>
      <c r="L406" s="119"/>
      <c r="M406" s="119"/>
    </row>
    <row r="407" spans="3:13">
      <c r="C407" s="119"/>
      <c r="D407" s="119"/>
      <c r="E407" s="119"/>
      <c r="F407" s="119"/>
      <c r="G407" s="119"/>
      <c r="H407" s="119"/>
      <c r="I407" s="119"/>
      <c r="J407" s="119"/>
      <c r="K407" s="119"/>
      <c r="L407" s="119"/>
      <c r="M407" s="119"/>
    </row>
    <row r="408" spans="3:13">
      <c r="C408" s="119"/>
      <c r="D408" s="119"/>
      <c r="E408" s="119"/>
      <c r="F408" s="119"/>
      <c r="G408" s="119"/>
      <c r="H408" s="119"/>
      <c r="I408" s="119"/>
      <c r="J408" s="119"/>
      <c r="K408" s="119"/>
      <c r="L408" s="119"/>
      <c r="M408" s="119"/>
    </row>
    <row r="409" spans="3:13">
      <c r="C409" s="119"/>
      <c r="D409" s="119"/>
      <c r="E409" s="119"/>
      <c r="F409" s="119"/>
      <c r="G409" s="119"/>
      <c r="H409" s="119"/>
      <c r="I409" s="119"/>
      <c r="J409" s="119"/>
      <c r="K409" s="119"/>
      <c r="L409" s="119"/>
      <c r="M409" s="119"/>
    </row>
    <row r="410" spans="3:13">
      <c r="C410" s="119"/>
      <c r="D410" s="119"/>
      <c r="E410" s="119"/>
      <c r="F410" s="119"/>
      <c r="G410" s="119"/>
      <c r="H410" s="119"/>
      <c r="I410" s="119"/>
      <c r="J410" s="119"/>
      <c r="K410" s="119"/>
      <c r="L410" s="119"/>
      <c r="M410" s="119"/>
    </row>
    <row r="411" spans="3:13">
      <c r="C411" s="119"/>
      <c r="D411" s="119"/>
      <c r="E411" s="119"/>
      <c r="F411" s="119"/>
      <c r="G411" s="119"/>
      <c r="H411" s="119"/>
      <c r="I411" s="119"/>
      <c r="J411" s="119"/>
      <c r="K411" s="119"/>
      <c r="L411" s="119"/>
      <c r="M411" s="119"/>
    </row>
    <row r="412" spans="3:13">
      <c r="C412" s="119"/>
      <c r="D412" s="119"/>
      <c r="E412" s="119"/>
      <c r="F412" s="119"/>
      <c r="G412" s="119"/>
      <c r="H412" s="119"/>
      <c r="I412" s="119"/>
      <c r="J412" s="119"/>
      <c r="K412" s="119"/>
      <c r="L412" s="119"/>
      <c r="M412" s="119"/>
    </row>
    <row r="413" spans="3:13">
      <c r="C413" s="119"/>
      <c r="D413" s="119"/>
      <c r="E413" s="119"/>
      <c r="F413" s="119"/>
      <c r="G413" s="119"/>
      <c r="H413" s="119"/>
      <c r="I413" s="119"/>
      <c r="J413" s="119"/>
      <c r="K413" s="119"/>
      <c r="L413" s="119"/>
      <c r="M413" s="119"/>
    </row>
    <row r="414" spans="3:13">
      <c r="C414" s="119"/>
      <c r="D414" s="119"/>
      <c r="E414" s="119"/>
      <c r="F414" s="119"/>
      <c r="G414" s="119"/>
      <c r="H414" s="119"/>
      <c r="I414" s="119"/>
      <c r="J414" s="119"/>
      <c r="K414" s="119"/>
      <c r="L414" s="119"/>
      <c r="M414" s="119"/>
    </row>
    <row r="415" spans="3:13">
      <c r="C415" s="119"/>
      <c r="D415" s="119"/>
      <c r="E415" s="119"/>
      <c r="F415" s="119"/>
      <c r="G415" s="119"/>
      <c r="H415" s="119"/>
      <c r="I415" s="119"/>
      <c r="J415" s="119"/>
      <c r="K415" s="119"/>
      <c r="L415" s="119"/>
      <c r="M415" s="119"/>
    </row>
    <row r="416" spans="3:13">
      <c r="C416" s="119"/>
      <c r="D416" s="119"/>
      <c r="E416" s="119"/>
      <c r="F416" s="119"/>
      <c r="G416" s="119"/>
      <c r="H416" s="119"/>
      <c r="I416" s="119"/>
      <c r="J416" s="119"/>
      <c r="K416" s="119"/>
      <c r="L416" s="119"/>
      <c r="M416" s="119"/>
    </row>
    <row r="417" spans="3:13">
      <c r="C417" s="119"/>
      <c r="D417" s="119"/>
      <c r="E417" s="119"/>
      <c r="F417" s="119"/>
      <c r="G417" s="119"/>
      <c r="H417" s="119"/>
      <c r="I417" s="119"/>
      <c r="J417" s="119"/>
      <c r="K417" s="119"/>
      <c r="L417" s="119"/>
      <c r="M417" s="119"/>
    </row>
    <row r="418" spans="3:13">
      <c r="C418" s="119"/>
      <c r="D418" s="119"/>
      <c r="E418" s="119"/>
      <c r="F418" s="119"/>
      <c r="G418" s="119"/>
      <c r="H418" s="119"/>
      <c r="I418" s="119"/>
      <c r="J418" s="119"/>
      <c r="K418" s="119"/>
      <c r="L418" s="119"/>
      <c r="M418" s="119"/>
    </row>
    <row r="419" spans="3:13">
      <c r="C419" s="119"/>
      <c r="D419" s="119"/>
      <c r="E419" s="119"/>
      <c r="F419" s="119"/>
      <c r="G419" s="119"/>
      <c r="H419" s="119"/>
      <c r="I419" s="119"/>
      <c r="J419" s="119"/>
      <c r="K419" s="119"/>
      <c r="L419" s="119"/>
      <c r="M419" s="119"/>
    </row>
    <row r="420" spans="3:13">
      <c r="C420" s="119"/>
      <c r="D420" s="119"/>
      <c r="E420" s="119"/>
      <c r="F420" s="119"/>
      <c r="G420" s="119"/>
      <c r="H420" s="119"/>
      <c r="I420" s="119"/>
      <c r="J420" s="119"/>
      <c r="K420" s="119"/>
      <c r="L420" s="119"/>
      <c r="M420" s="119"/>
    </row>
    <row r="421" spans="3:13">
      <c r="C421" s="119"/>
      <c r="D421" s="119"/>
      <c r="E421" s="119"/>
      <c r="F421" s="119"/>
      <c r="G421" s="119"/>
      <c r="H421" s="119"/>
      <c r="I421" s="119"/>
      <c r="J421" s="119"/>
      <c r="K421" s="119"/>
      <c r="L421" s="119"/>
      <c r="M421" s="119"/>
    </row>
    <row r="422" spans="3:13">
      <c r="C422" s="119"/>
      <c r="D422" s="119"/>
      <c r="E422" s="119"/>
      <c r="F422" s="119"/>
      <c r="G422" s="119"/>
      <c r="H422" s="119"/>
      <c r="I422" s="119"/>
      <c r="J422" s="119"/>
      <c r="K422" s="119"/>
      <c r="L422" s="119"/>
      <c r="M422" s="119"/>
    </row>
    <row r="423" spans="3:13">
      <c r="C423" s="119"/>
      <c r="D423" s="119"/>
      <c r="E423" s="119"/>
      <c r="F423" s="119"/>
      <c r="G423" s="119"/>
      <c r="H423" s="119"/>
      <c r="I423" s="119"/>
      <c r="J423" s="119"/>
      <c r="K423" s="119"/>
      <c r="L423" s="119"/>
      <c r="M423" s="119"/>
    </row>
    <row r="424" spans="3:13">
      <c r="C424" s="119"/>
      <c r="D424" s="119"/>
      <c r="E424" s="119"/>
      <c r="F424" s="119"/>
      <c r="G424" s="119"/>
      <c r="H424" s="119"/>
      <c r="I424" s="119"/>
      <c r="J424" s="119"/>
      <c r="K424" s="119"/>
      <c r="L424" s="119"/>
      <c r="M424" s="119"/>
    </row>
    <row r="425" spans="3:13">
      <c r="C425" s="119"/>
      <c r="D425" s="119"/>
      <c r="E425" s="119"/>
      <c r="F425" s="119"/>
      <c r="G425" s="119"/>
      <c r="H425" s="119"/>
      <c r="I425" s="119"/>
      <c r="J425" s="119"/>
      <c r="K425" s="119"/>
      <c r="L425" s="119"/>
      <c r="M425" s="119"/>
    </row>
    <row r="426" spans="3:13">
      <c r="C426" s="119"/>
      <c r="D426" s="119"/>
      <c r="E426" s="119"/>
      <c r="F426" s="119"/>
      <c r="G426" s="119"/>
      <c r="H426" s="119"/>
      <c r="I426" s="119"/>
      <c r="J426" s="119"/>
      <c r="K426" s="119"/>
      <c r="L426" s="119"/>
      <c r="M426" s="119"/>
    </row>
    <row r="427" spans="3:13">
      <c r="C427" s="119"/>
      <c r="D427" s="119"/>
      <c r="E427" s="119"/>
      <c r="F427" s="119"/>
      <c r="G427" s="119"/>
      <c r="H427" s="119"/>
      <c r="I427" s="119"/>
      <c r="J427" s="119"/>
      <c r="K427" s="119"/>
      <c r="L427" s="119"/>
      <c r="M427" s="119"/>
    </row>
    <row r="428" spans="3:13">
      <c r="C428" s="119"/>
      <c r="D428" s="119"/>
      <c r="E428" s="119"/>
      <c r="F428" s="119"/>
      <c r="G428" s="119"/>
      <c r="H428" s="119"/>
      <c r="I428" s="119"/>
      <c r="J428" s="119"/>
      <c r="K428" s="119"/>
      <c r="L428" s="119"/>
      <c r="M428" s="119"/>
    </row>
  </sheetData>
  <mergeCells count="1">
    <mergeCell ref="C273:M428"/>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Controls</vt:lpstr>
      <vt:lpstr>Forecast Attributes</vt:lpstr>
      <vt:lpstr>Ratings</vt:lpstr>
      <vt:lpstr>Attributes</vt:lpstr>
      <vt:lpstr>Movies</vt:lpstr>
      <vt:lpstr>Regression</vt:lpstr>
      <vt:lpstr>Minitab 1</vt:lpstr>
      <vt:lpstr>Minitab 2</vt:lpstr>
      <vt:lpstr>Minitab 3</vt:lpstr>
      <vt:lpstr>Minitab 4</vt:lpstr>
      <vt:lpstr>Regression Test</vt:lpstr>
      <vt:lpstr>Rankings</vt:lpstr>
      <vt:lpstr>Optimization - ID</vt:lpstr>
      <vt:lpstr>Optimization - SC</vt:lpstr>
      <vt:lpstr>Optimization - US</vt:lpstr>
      <vt:lpstr>Optimization - PR</vt:lpstr>
      <vt:lpstr>Optimization - 28</vt:lpstr>
      <vt:lpstr>Ratings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2009-04-21T20:28:56Z</dcterms:modified>
</cp:coreProperties>
</file>